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efany.nunez\Desktop\PT Trabajo IF-Mar24\SIRET\"/>
    </mc:Choice>
  </mc:AlternateContent>
  <bookViews>
    <workbookView xWindow="0" yWindow="0" windowWidth="20490" windowHeight="6615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ACT!$A$93:$E$212</definedName>
    <definedName name="_xlnm.Print_Titles" localSheetId="1">ACT!$1:$8</definedName>
    <definedName name="_xlnm.Print_Titles" localSheetId="4">EFE!$1:$5</definedName>
    <definedName name="_xlnm.Print_Titles" localSheetId="2">ESF!$1:$5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9" i="8" l="1"/>
  <c r="D9" i="8"/>
  <c r="C9" i="8"/>
  <c r="C31" i="7"/>
  <c r="F9" i="8" l="1"/>
  <c r="D116" i="5" l="1"/>
  <c r="C116" i="5"/>
  <c r="C124" i="5"/>
  <c r="D49" i="5"/>
  <c r="C49" i="5"/>
  <c r="D102" i="5" l="1"/>
  <c r="C102" i="5"/>
  <c r="D106" i="5"/>
  <c r="C93" i="5"/>
  <c r="D134" i="5"/>
  <c r="C134" i="5"/>
  <c r="C101" i="5" s="1"/>
  <c r="D124" i="5"/>
  <c r="D114" i="5"/>
  <c r="C114" i="5"/>
  <c r="D112" i="5"/>
  <c r="C112" i="5"/>
  <c r="C106" i="5"/>
  <c r="D103" i="5"/>
  <c r="C103" i="5"/>
  <c r="D99" i="5"/>
  <c r="C99" i="5"/>
  <c r="D93" i="5"/>
  <c r="D91" i="5"/>
  <c r="C91" i="5"/>
  <c r="C90" i="5" s="1"/>
  <c r="D90" i="5"/>
  <c r="D81" i="5"/>
  <c r="C81" i="5"/>
  <c r="D75" i="5"/>
  <c r="C75" i="5"/>
  <c r="C62" i="5" s="1"/>
  <c r="D72" i="5"/>
  <c r="C72" i="5"/>
  <c r="D63" i="5"/>
  <c r="C63" i="5"/>
  <c r="D59" i="5"/>
  <c r="D50" i="5" s="1"/>
  <c r="C59" i="5"/>
  <c r="D38" i="5"/>
  <c r="C38" i="5"/>
  <c r="C29" i="5"/>
  <c r="D29" i="5"/>
  <c r="D57" i="5"/>
  <c r="C57" i="5"/>
  <c r="D55" i="5"/>
  <c r="C55" i="5"/>
  <c r="D53" i="5"/>
  <c r="C53" i="5"/>
  <c r="D51" i="5"/>
  <c r="C51" i="5"/>
  <c r="D44" i="5"/>
  <c r="C44" i="5"/>
  <c r="D21" i="5"/>
  <c r="C21" i="5"/>
  <c r="D16" i="5"/>
  <c r="C16" i="5"/>
  <c r="D101" i="5" l="1"/>
  <c r="D136" i="5" s="1"/>
  <c r="D62" i="5"/>
  <c r="C50" i="5"/>
  <c r="C136" i="5" s="1"/>
  <c r="C159" i="3" l="1"/>
  <c r="C155" i="3"/>
  <c r="C167" i="3" l="1"/>
  <c r="C148" i="3"/>
  <c r="C144" i="3"/>
  <c r="C134" i="3"/>
  <c r="C127" i="3"/>
  <c r="D120" i="3"/>
  <c r="C120" i="3"/>
  <c r="D110" i="3"/>
  <c r="C110" i="3"/>
  <c r="C103" i="3"/>
  <c r="C98" i="3"/>
  <c r="C92" i="3"/>
  <c r="E76" i="3"/>
  <c r="D76" i="3"/>
  <c r="C76" i="3"/>
  <c r="E64" i="3"/>
  <c r="D64" i="3"/>
  <c r="C64" i="3"/>
  <c r="E56" i="3"/>
  <c r="D56" i="3"/>
  <c r="C56" i="3"/>
  <c r="C41" i="3"/>
  <c r="D9" i="2"/>
  <c r="D10" i="2"/>
  <c r="D11" i="2"/>
  <c r="D12" i="2"/>
  <c r="C11" i="2" l="1"/>
  <c r="C36" i="2"/>
  <c r="C79" i="2"/>
  <c r="C81" i="2"/>
  <c r="C145" i="2"/>
  <c r="C176" i="2"/>
  <c r="C211" i="2"/>
  <c r="C210" i="2" s="1"/>
  <c r="C130" i="2" l="1"/>
  <c r="C163" i="2"/>
  <c r="C30" i="2"/>
  <c r="C191" i="2"/>
  <c r="C138" i="2"/>
  <c r="C127" i="2"/>
  <c r="C170" i="2"/>
  <c r="C64" i="2"/>
  <c r="C167" i="2"/>
  <c r="C160" i="2"/>
  <c r="C70" i="2"/>
  <c r="C39" i="2"/>
  <c r="C200" i="2"/>
  <c r="C182" i="2"/>
  <c r="C173" i="2"/>
  <c r="C157" i="2"/>
  <c r="C142" i="2"/>
  <c r="C73" i="2"/>
  <c r="C27" i="2"/>
  <c r="C103" i="2"/>
  <c r="C83" i="2"/>
  <c r="C21" i="2"/>
  <c r="C194" i="2"/>
  <c r="C147" i="2"/>
  <c r="C178" i="2"/>
  <c r="C153" i="2"/>
  <c r="C133" i="2"/>
  <c r="C124" i="2"/>
  <c r="C113" i="2"/>
  <c r="C96" i="2"/>
  <c r="C58" i="2"/>
  <c r="C48" i="2"/>
  <c r="H3" i="8"/>
  <c r="A3" i="8"/>
  <c r="H2" i="8"/>
  <c r="H1" i="8"/>
  <c r="A1" i="8"/>
  <c r="C8" i="7"/>
  <c r="C16" i="6"/>
  <c r="C8" i="6"/>
  <c r="E3" i="5"/>
  <c r="E2" i="5"/>
  <c r="E1" i="5"/>
  <c r="A3" i="2"/>
  <c r="E3" i="2"/>
  <c r="E2" i="2"/>
  <c r="E1" i="2"/>
  <c r="C40" i="7" l="1"/>
  <c r="C21" i="6"/>
  <c r="C69" i="2"/>
  <c r="C166" i="2"/>
  <c r="C57" i="2"/>
  <c r="C10" i="2"/>
  <c r="C156" i="2"/>
  <c r="C95" i="2"/>
  <c r="C123" i="2"/>
  <c r="C181" i="2"/>
  <c r="A1" i="7"/>
  <c r="A1" i="6"/>
  <c r="A1" i="5"/>
  <c r="A3" i="7"/>
  <c r="A3" i="6"/>
  <c r="A3" i="5"/>
  <c r="C9" i="2" l="1"/>
  <c r="C94" i="2"/>
  <c r="D197" i="2" l="1"/>
  <c r="D193" i="2"/>
  <c r="D189" i="2"/>
  <c r="D185" i="2"/>
  <c r="D177" i="2"/>
  <c r="D169" i="2"/>
  <c r="D165" i="2"/>
  <c r="D145" i="2"/>
  <c r="D141" i="2"/>
  <c r="D129" i="2"/>
  <c r="D125" i="2"/>
  <c r="D121" i="2"/>
  <c r="D117" i="2"/>
  <c r="D109" i="2"/>
  <c r="D105" i="2"/>
  <c r="D101" i="2"/>
  <c r="D97" i="2"/>
  <c r="D176" i="2"/>
  <c r="D119" i="2"/>
  <c r="D148" i="2"/>
  <c r="D179" i="2"/>
  <c r="D208" i="2"/>
  <c r="D158" i="2"/>
  <c r="D102" i="2"/>
  <c r="D132" i="2"/>
  <c r="D154" i="2"/>
  <c r="D178" i="2"/>
  <c r="D201" i="2"/>
  <c r="D122" i="2"/>
  <c r="D106" i="2"/>
  <c r="D99" i="2"/>
  <c r="D128" i="2"/>
  <c r="D150" i="2"/>
  <c r="D183" i="2"/>
  <c r="D206" i="2"/>
  <c r="D180" i="2"/>
  <c r="D198" i="2"/>
  <c r="D131" i="2"/>
  <c r="D152" i="2"/>
  <c r="D195" i="2"/>
  <c r="D211" i="2"/>
  <c r="D171" i="2"/>
  <c r="D107" i="2"/>
  <c r="D137" i="2"/>
  <c r="D161" i="2"/>
  <c r="D186" i="2"/>
  <c r="D205" i="2"/>
  <c r="D164" i="2"/>
  <c r="D98" i="2"/>
  <c r="D104" i="2"/>
  <c r="D134" i="2"/>
  <c r="D155" i="2"/>
  <c r="D187" i="2"/>
  <c r="D212" i="2"/>
  <c r="D118" i="2"/>
  <c r="D110" i="2"/>
  <c r="D136" i="2"/>
  <c r="D159" i="2"/>
  <c r="D199" i="2"/>
  <c r="D114" i="2"/>
  <c r="D188" i="2"/>
  <c r="D116" i="2"/>
  <c r="D143" i="2"/>
  <c r="D168" i="2"/>
  <c r="D190" i="2"/>
  <c r="D209" i="2"/>
  <c r="D184" i="2"/>
  <c r="D111" i="2"/>
  <c r="D108" i="2"/>
  <c r="D140" i="2"/>
  <c r="D162" i="2"/>
  <c r="D192" i="2"/>
  <c r="D146" i="2"/>
  <c r="D151" i="2"/>
  <c r="D115" i="2"/>
  <c r="D139" i="2"/>
  <c r="D172" i="2"/>
  <c r="D204" i="2"/>
  <c r="D135" i="2"/>
  <c r="D207" i="2"/>
  <c r="D126" i="2"/>
  <c r="D149" i="2"/>
  <c r="D174" i="2"/>
  <c r="D196" i="2"/>
  <c r="D100" i="2"/>
  <c r="D203" i="2"/>
  <c r="D144" i="2"/>
  <c r="D175" i="2"/>
  <c r="D120" i="2"/>
  <c r="D202" i="2"/>
  <c r="D112" i="2"/>
  <c r="D210" i="2"/>
  <c r="D142" i="2"/>
  <c r="D157" i="2"/>
  <c r="D133" i="2"/>
  <c r="D191" i="2"/>
  <c r="D153" i="2"/>
  <c r="D167" i="2"/>
  <c r="D200" i="2"/>
  <c r="D130" i="2"/>
  <c r="D170" i="2"/>
  <c r="D138" i="2"/>
  <c r="D96" i="2"/>
  <c r="D163" i="2"/>
  <c r="D113" i="2"/>
  <c r="D194" i="2"/>
  <c r="D182" i="2"/>
  <c r="D147" i="2"/>
  <c r="D103" i="2"/>
  <c r="D173" i="2"/>
  <c r="D127" i="2"/>
  <c r="D124" i="2"/>
  <c r="D160" i="2"/>
  <c r="D95" i="2"/>
  <c r="D156" i="2"/>
  <c r="D181" i="2"/>
  <c r="D123" i="2"/>
  <c r="D166" i="2"/>
  <c r="D94" i="2"/>
  <c r="D20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13" i="2"/>
  <c r="D17" i="2"/>
  <c r="D14" i="2"/>
  <c r="D18" i="2"/>
  <c r="D15" i="2"/>
  <c r="D19" i="2"/>
  <c r="D16" i="2"/>
</calcChain>
</file>

<file path=xl/sharedStrings.xml><?xml version="1.0" encoding="utf-8"?>
<sst xmlns="http://schemas.openxmlformats.org/spreadsheetml/2006/main" count="844" uniqueCount="575">
  <si>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</si>
  <si>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</si>
  <si>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</si>
  <si>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</si>
  <si>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</si>
  <si>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</si>
  <si>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</si>
  <si>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</si>
  <si>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</si>
  <si>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</si>
  <si>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</si>
  <si>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</si>
  <si>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</si>
  <si>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</si>
  <si>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</si>
  <si>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</si>
  <si>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</si>
  <si>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</si>
  <si>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</si>
  <si>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</si>
  <si>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</si>
  <si>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</si>
  <si>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</si>
  <si>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</si>
  <si>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</si>
  <si>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</si>
  <si>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</si>
  <si>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</si>
  <si>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</si>
  <si>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</si>
  <si>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</si>
  <si>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</si>
  <si>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</si>
  <si>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</si>
  <si>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</si>
  <si>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</si>
  <si>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</si>
  <si>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</si>
  <si>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</si>
  <si>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</si>
  <si>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</si>
  <si>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</si>
  <si>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</si>
  <si>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</si>
  <si>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</si>
  <si>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</si>
  <si>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</si>
  <si>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</si>
  <si>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</si>
  <si>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</si>
  <si>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</si>
  <si>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</si>
  <si>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</si>
  <si>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</si>
  <si>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</si>
  <si>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</si>
  <si>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</si>
  <si>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</si>
  <si>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</si>
  <si>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</si>
  <si>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</si>
  <si>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</si>
  <si>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</si>
  <si>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</si>
  <si>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</si>
  <si>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</si>
  <si>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</si>
  <si>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</si>
  <si>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</si>
  <si>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</si>
  <si>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</si>
  <si>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</si>
  <si>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</si>
  <si>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</si>
  <si>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</si>
  <si>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</si>
  <si>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</si>
  <si>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</si>
  <si>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</si>
  <si>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</si>
  <si>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</si>
  <si>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</si>
  <si>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</si>
  <si>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</si>
  <si>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</si>
  <si>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</si>
  <si>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</si>
  <si>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</si>
  <si>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</si>
  <si>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</si>
  <si>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</si>
  <si>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</si>
  <si>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</si>
  <si>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</si>
  <si>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</si>
  <si>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</si>
  <si>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</si>
  <si>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</si>
  <si>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</si>
  <si>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</si>
  <si>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</si>
  <si>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</si>
  <si>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</si>
  <si>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</si>
  <si>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</si>
  <si>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</si>
  <si>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</si>
  <si>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</si>
  <si>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</si>
  <si>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</si>
  <si>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</si>
  <si>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</si>
  <si>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</si>
  <si>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</si>
  <si>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</si>
  <si>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</si>
  <si>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</si>
  <si>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</si>
  <si>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</si>
  <si>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</si>
  <si>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</si>
  <si>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</si>
  <si>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</si>
  <si>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</si>
  <si>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</si>
  <si>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</si>
  <si>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</si>
  <si>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</si>
  <si>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</si>
  <si>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</si>
  <si>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</si>
  <si>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</si>
  <si>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</si>
  <si>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</si>
  <si>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</si>
  <si>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</si>
  <si>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</si>
  <si>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</si>
  <si>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</si>
  <si>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</si>
  <si>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</si>
  <si>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</si>
  <si>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</si>
  <si>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</si>
  <si>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</si>
  <si>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</si>
  <si>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</si>
  <si>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</si>
  <si>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</si>
  <si>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</si>
  <si>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</si>
  <si>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</si>
  <si>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</si>
  <si>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</si>
  <si>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</si>
  <si>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</si>
  <si>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</si>
  <si>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</si>
  <si>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</si>
  <si>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</si>
  <si>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</si>
  <si>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</si>
  <si>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</si>
  <si>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</si>
  <si>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</si>
  <si>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</si>
  <si>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</si>
  <si>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</si>
  <si>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</si>
  <si>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</si>
  <si>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</si>
  <si>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</si>
  <si>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</si>
  <si>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</si>
  <si>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</si>
  <si>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</si>
  <si>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</si>
  <si>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</si>
  <si>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</si>
  <si>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</si>
  <si>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</si>
  <si>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</si>
  <si>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</si>
  <si>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</si>
  <si>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</si>
  <si>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</si>
  <si>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</si>
  <si>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</si>
  <si>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</si>
  <si>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</si>
  <si>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</si>
  <si>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</si>
  <si>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</si>
  <si>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</si>
  <si>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</si>
  <si>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</si>
  <si>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</si>
  <si>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</si>
  <si>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</si>
  <si>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</si>
  <si>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</si>
  <si>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</si>
  <si>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</si>
  <si>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</si>
  <si>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</si>
  <si>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</si>
  <si>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</si>
  <si>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</si>
  <si>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</si>
  <si>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</si>
  <si>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</si>
  <si>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</si>
  <si>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</si>
  <si>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</si>
  <si>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</si>
  <si>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</si>
  <si>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</si>
  <si>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</si>
  <si>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</si>
  <si>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</si>
  <si>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</si>
  <si>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</si>
  <si>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</si>
  <si>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</si>
  <si>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</si>
  <si>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</si>
  <si>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</si>
  <si>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</si>
  <si>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</si>
  <si>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</si>
  <si>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</si>
  <si>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</si>
  <si>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</si>
  <si>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</si>
  <si>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</si>
  <si>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</si>
  <si>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</si>
  <si>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</si>
  <si>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</si>
  <si>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</si>
  <si>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</si>
  <si>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</si>
  <si>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</si>
  <si>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</si>
  <si>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</si>
  <si>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</si>
  <si>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</si>
  <si>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</si>
  <si>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</si>
  <si>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</si>
  <si>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</si>
  <si>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</si>
  <si>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</si>
  <si>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</si>
  <si>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</si>
  <si>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</si>
  <si>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</si>
  <si>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</si>
  <si>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</si>
  <si>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</si>
  <si>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</si>
  <si>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</si>
  <si>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</si>
  <si>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</si>
  <si>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</si>
  <si>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</si>
  <si>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</si>
  <si>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</si>
  <si>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</si>
  <si>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</si>
  <si>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</si>
  <si>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</si>
  <si>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</si>
  <si>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</si>
  <si>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</si>
  <si>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</si>
  <si>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</si>
  <si>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</si>
  <si>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</si>
  <si>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</si>
  <si>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</si>
  <si>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</si>
  <si>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</si>
  <si>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</si>
  <si>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</si>
  <si>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</si>
  <si>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</si>
  <si>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</si>
  <si>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</si>
  <si>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</si>
  <si>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</si>
  <si>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</si>
  <si>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</si>
  <si>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</si>
  <si>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</si>
  <si>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</si>
  <si>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</si>
  <si>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</si>
  <si>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</si>
  <si>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</si>
  <si>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</si>
  <si>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</si>
  <si>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</si>
  <si>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</si>
  <si>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</si>
  <si>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</si>
  <si>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</si>
  <si>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</si>
  <si>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</si>
  <si>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</si>
  <si>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</si>
  <si>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</si>
  <si>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</si>
  <si>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</si>
  <si>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</si>
  <si>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</si>
  <si>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</si>
  <si>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</si>
  <si>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</si>
  <si>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</si>
  <si>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</si>
  <si>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</si>
  <si>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</si>
  <si>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</si>
  <si>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</si>
  <si>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</si>
  <si>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</si>
  <si>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</si>
  <si>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</si>
  <si>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</si>
  <si>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</si>
  <si>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</si>
  <si>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</si>
  <si>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</si>
  <si>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</si>
  <si>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</si>
  <si>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</si>
  <si>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</si>
  <si>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</si>
  <si>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</si>
  <si>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</si>
  <si>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</si>
  <si>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</si>
  <si>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</si>
  <si>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</si>
  <si>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</si>
  <si>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</si>
  <si>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</si>
  <si>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</si>
  <si>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</si>
  <si>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</si>
  <si>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</si>
  <si>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</si>
  <si>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</si>
  <si>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</si>
  <si>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</si>
  <si>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</si>
  <si>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</si>
  <si>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</si>
  <si>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</si>
  <si>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</si>
  <si>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</si>
  <si>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</si>
  <si>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</si>
  <si>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</si>
  <si>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</si>
  <si>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</si>
  <si>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</si>
  <si>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</si>
  <si>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</si>
  <si>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</si>
  <si>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</si>
  <si>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</si>
  <si>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</si>
  <si>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</si>
  <si>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</si>
  <si>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</si>
  <si>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</si>
  <si>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</si>
  <si>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</si>
  <si>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</si>
  <si>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</si>
  <si>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</si>
  <si>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</si>
  <si>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</si>
  <si>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</si>
  <si>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</si>
  <si>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</si>
  <si>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</si>
  <si>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</si>
  <si>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</si>
  <si>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</si>
  <si>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</si>
  <si>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</si>
  <si>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</si>
  <si>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</si>
  <si>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</si>
  <si>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</si>
  <si>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</si>
  <si>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</si>
  <si>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</si>
  <si>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</si>
  <si>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</si>
  <si>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</si>
  <si>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</si>
  <si>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</si>
  <si>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</si>
  <si>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</si>
  <si>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</si>
  <si>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</si>
  <si>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</si>
  <si>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</si>
  <si>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</si>
  <si>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</si>
  <si>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</si>
  <si>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</si>
  <si>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</si>
  <si>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</si>
  <si>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</si>
  <si>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</si>
  <si>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</si>
  <si>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</si>
  <si>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</si>
  <si>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</si>
  <si>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</si>
  <si>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</si>
  <si>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</si>
  <si>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</si>
  <si>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</si>
  <si>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</si>
  <si>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</si>
  <si>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</si>
  <si>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</si>
  <si>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</si>
  <si>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</si>
  <si>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</si>
  <si>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</si>
  <si>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</si>
  <si>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</si>
  <si>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</si>
  <si>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</si>
  <si>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</si>
  <si>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</si>
  <si>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</si>
  <si>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</si>
  <si>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</si>
  <si>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</si>
  <si>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</si>
  <si>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</si>
  <si>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</si>
  <si>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</si>
  <si>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</si>
  <si>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</si>
  <si>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</si>
  <si>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</si>
  <si>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</si>
  <si>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</si>
  <si>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</si>
  <si>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</si>
  <si>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</si>
  <si>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</si>
  <si>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</si>
  <si>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</si>
  <si>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</si>
  <si>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</si>
  <si>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</si>
  <si>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</si>
  <si>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</si>
  <si>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</si>
  <si>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</si>
  <si>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</si>
  <si>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</si>
  <si>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</si>
  <si>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</si>
  <si>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</si>
  <si>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</si>
  <si>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</si>
  <si>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</si>
  <si>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</si>
  <si>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</si>
  <si>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</si>
  <si>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</si>
  <si>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</si>
  <si>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</si>
  <si>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</si>
  <si>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</si>
  <si>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</si>
  <si>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</si>
  <si>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</si>
  <si>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</si>
  <si>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</si>
  <si>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</si>
  <si>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</si>
  <si>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</si>
  <si>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</si>
  <si>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</si>
  <si>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</si>
  <si>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</si>
  <si>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</si>
  <si>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</si>
  <si>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</si>
  <si>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</si>
  <si>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</si>
  <si>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</si>
  <si>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</si>
  <si>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</si>
  <si>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t>3. Más Gastos Contables No Presupuestarios</t>
  </si>
  <si>
    <t>Materiales y Suministros (consumos)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</si>
  <si>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</si>
  <si>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</si>
  <si>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</si>
  <si>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</si>
  <si>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</si>
  <si>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</si>
  <si>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</si>
  <si>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</si>
  <si>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</si>
  <si>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</si>
  <si>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</si>
  <si>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</si>
  <si>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</si>
  <si>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</si>
  <si>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</si>
  <si>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</si>
  <si>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</si>
  <si>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</si>
  <si>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</si>
  <si>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</si>
  <si>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</si>
  <si>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</si>
  <si>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</si>
  <si>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</si>
  <si>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</si>
  <si>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</si>
  <si>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</si>
  <si>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</si>
  <si>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</si>
  <si>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</si>
  <si>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</si>
  <si>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</si>
  <si>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</si>
  <si>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</si>
  <si>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</si>
  <si>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</si>
  <si>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</si>
  <si>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</si>
  <si>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</si>
  <si>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</si>
  <si>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</si>
  <si>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</si>
  <si>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</si>
  <si>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</si>
  <si>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</si>
  <si>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</si>
  <si>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</si>
  <si>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</si>
  <si>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</si>
  <si>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</si>
  <si>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</si>
  <si>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</si>
  <si>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Municipio de León </t>
  </si>
  <si>
    <t>SUELDO BASE DEL PERSONAL DEL SECTOR CENTRAL</t>
  </si>
  <si>
    <t>REALIZACIÓN  DE SERVICIOS GENERALES</t>
  </si>
  <si>
    <t>TRANSFERENCIAS A ENTIDADES</t>
  </si>
  <si>
    <t>INGRESOS POR PARTICIPACIONES FEDERALES</t>
  </si>
  <si>
    <t xml:space="preserve">RECAUDACIÓN DE IMPUESTOS SOBRE EL PATRIMONIO 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</si>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</sst>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5"/>
  </cellStyleXfs>
  <cellXfs count="157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0" fontId="9" fillId="7" borderId="5" xfId="0" applyFont="1" applyFill="1" applyBorder="1"/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9" fontId="4" fillId="0" borderId="0" xfId="2" applyFont="1" applyAlignment="1">
      <alignment horizontal="center"/>
    </xf>
    <xf numFmtId="164" fontId="2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43" fontId="7" fillId="0" borderId="0" xfId="1" applyFont="1"/>
    <xf numFmtId="164" fontId="8" fillId="4" borderId="5" xfId="1" applyNumberFormat="1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/>
    <xf numFmtId="164" fontId="9" fillId="5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9" fontId="6" fillId="2" borderId="5" xfId="2" applyFont="1" applyFill="1" applyBorder="1" applyAlignment="1">
      <alignment horizontal="right" vertical="center"/>
    </xf>
    <xf numFmtId="9" fontId="6" fillId="2" borderId="5" xfId="2" applyFont="1" applyFill="1" applyBorder="1" applyAlignment="1">
      <alignment vertical="center"/>
    </xf>
    <xf numFmtId="9" fontId="8" fillId="4" borderId="5" xfId="2" applyFont="1" applyFill="1" applyBorder="1"/>
    <xf numFmtId="9" fontId="7" fillId="0" borderId="0" xfId="2" applyFont="1"/>
    <xf numFmtId="9" fontId="9" fillId="5" borderId="5" xfId="2" applyFont="1" applyFill="1" applyBorder="1" applyAlignment="1">
      <alignment horizontal="center"/>
    </xf>
    <xf numFmtId="9" fontId="0" fillId="0" borderId="0" xfId="2" applyFont="1"/>
    <xf numFmtId="164" fontId="6" fillId="0" borderId="0" xfId="1" applyNumberFormat="1" applyFont="1"/>
    <xf numFmtId="164" fontId="7" fillId="6" borderId="5" xfId="1" applyNumberFormat="1" applyFont="1" applyFill="1" applyBorder="1"/>
    <xf numFmtId="0" fontId="12" fillId="0" borderId="0" xfId="0" applyFont="1"/>
    <xf numFmtId="43" fontId="6" fillId="0" borderId="0" xfId="1" applyFont="1"/>
    <xf numFmtId="9" fontId="6" fillId="0" borderId="5" xfId="3" applyNumberFormat="1" applyFont="1"/>
    <xf numFmtId="0" fontId="6" fillId="0" borderId="5" xfId="3" applyFont="1"/>
    <xf numFmtId="0" fontId="7" fillId="0" borderId="5" xfId="3" applyFont="1"/>
    <xf numFmtId="0" fontId="7" fillId="0" borderId="5" xfId="3" applyFont="1" applyAlignment="1">
      <alignment horizontal="center"/>
    </xf>
    <xf numFmtId="0" fontId="4" fillId="0" borderId="5" xfId="3" applyFont="1"/>
    <xf numFmtId="9" fontId="4" fillId="0" borderId="0" xfId="2" applyFont="1"/>
    <xf numFmtId="0" fontId="4" fillId="0" borderId="5" xfId="3" applyFont="1" applyAlignment="1">
      <alignment horizontal="center"/>
    </xf>
    <xf numFmtId="164" fontId="8" fillId="4" borderId="5" xfId="1" applyNumberFormat="1" applyFont="1" applyFill="1" applyBorder="1"/>
    <xf numFmtId="164" fontId="9" fillId="5" borderId="5" xfId="1" applyNumberFormat="1" applyFont="1" applyFill="1" applyBorder="1"/>
    <xf numFmtId="43" fontId="0" fillId="0" borderId="0" xfId="1" applyFont="1"/>
    <xf numFmtId="43" fontId="0" fillId="0" borderId="0" xfId="0" applyNumberFormat="1"/>
    <xf numFmtId="43" fontId="1" fillId="0" borderId="0" xfId="1" applyFont="1"/>
    <xf numFmtId="0" fontId="4" fillId="0" borderId="10" xfId="0" applyNumberFormat="1" applyFont="1" applyBorder="1" applyAlignment="1">
      <alignment vertical="center"/>
    </xf>
    <xf numFmtId="0" fontId="4" fillId="0" borderId="10" xfId="0" applyNumberFormat="1" applyFont="1" applyBorder="1"/>
    <xf numFmtId="0" fontId="7" fillId="0" borderId="10" xfId="0" applyNumberFormat="1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164" fontId="6" fillId="2" borderId="9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/>
    </xf>
    <xf numFmtId="164" fontId="7" fillId="0" borderId="12" xfId="1" applyNumberFormat="1" applyFont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wrapText="1"/>
    </xf>
    <xf numFmtId="164" fontId="4" fillId="0" borderId="11" xfId="1" applyNumberFormat="1" applyFont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/>
    </xf>
    <xf numFmtId="164" fontId="6" fillId="2" borderId="9" xfId="1" applyNumberFormat="1" applyFont="1" applyFill="1" applyBorder="1" applyAlignment="1">
      <alignment vertical="center"/>
    </xf>
    <xf numFmtId="166" fontId="14" fillId="0" borderId="0" xfId="1" applyNumberFormat="1" applyFont="1"/>
    <xf numFmtId="43" fontId="15" fillId="0" borderId="0" xfId="0" applyNumberFormat="1" applyFont="1"/>
    <xf numFmtId="0" fontId="4" fillId="0" borderId="11" xfId="0" applyFont="1" applyBorder="1" applyAlignment="1">
      <alignment horizontal="right"/>
    </xf>
    <xf numFmtId="0" fontId="4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2" fillId="0" borderId="10" xfId="1" applyNumberFormat="1" applyFont="1" applyBorder="1" applyAlignment="1">
      <alignment horizontal="right" vertical="center"/>
    </xf>
    <xf numFmtId="165" fontId="4" fillId="0" borderId="10" xfId="1" applyNumberFormat="1" applyFont="1" applyBorder="1" applyAlignment="1">
      <alignment horizontal="right"/>
    </xf>
    <xf numFmtId="2" fontId="4" fillId="0" borderId="10" xfId="1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64" fontId="7" fillId="0" borderId="0" xfId="0" applyNumberFormat="1" applyFont="1"/>
    <xf numFmtId="164" fontId="4" fillId="0" borderId="17" xfId="1" applyNumberFormat="1" applyFont="1" applyBorder="1" applyAlignment="1">
      <alignment horizontal="left" vertical="center" wrapText="1"/>
    </xf>
    <xf numFmtId="164" fontId="4" fillId="0" borderId="19" xfId="1" applyNumberFormat="1" applyFont="1" applyBorder="1" applyAlignment="1">
      <alignment horizontal="left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9" xfId="1" applyNumberFormat="1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4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5" fillId="0" borderId="25" xfId="0" applyFont="1" applyBorder="1"/>
    <xf numFmtId="0" fontId="2" fillId="0" borderId="26" xfId="0" applyFont="1" applyBorder="1" applyAlignment="1">
      <alignment horizontal="center"/>
    </xf>
    <xf numFmtId="0" fontId="4" fillId="0" borderId="27" xfId="0" applyFont="1" applyBorder="1"/>
    <xf numFmtId="0" fontId="5" fillId="0" borderId="25" xfId="0" applyFont="1" applyBorder="1" applyAlignment="1">
      <alignment horizontal="left"/>
    </xf>
    <xf numFmtId="0" fontId="4" fillId="0" borderId="24" xfId="0" applyFon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2" borderId="5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2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6" fillId="3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171450</xdr:rowOff>
    </xdr:from>
    <xdr:to>
      <xdr:col>2</xdr:col>
      <xdr:colOff>9525</xdr:colOff>
      <xdr:row>53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6877050"/>
          <a:ext cx="735330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showGridLines="0" tabSelected="1" workbookViewId="0">
      <selection activeCell="A2" sqref="A2:B2"/>
    </sheetView>
  </sheetViews>
  <sheetFormatPr baseColWidth="10" defaultColWidth="14.42578125" defaultRowHeight="15" customHeight="1" x14ac:dyDescent="0.2"/>
  <cols>
    <col min="1" max="1" width="14.85546875" style="1" customWidth="1"/>
    <col min="2" max="2" width="95.28515625" style="1" customWidth="1"/>
    <col min="3" max="26" width="12.85546875" style="1" customWidth="1"/>
    <col min="27" max="16384" width="14.42578125" style="1"/>
  </cols>
  <sheetData>
    <row r="1" spans="1:4" ht="11.25" customHeight="1" x14ac:dyDescent="0.2">
      <c r="A1" s="132" t="s">
        <v>560</v>
      </c>
      <c r="B1" s="133"/>
      <c r="C1" s="37" t="s">
        <v>0</v>
      </c>
      <c r="D1" s="38">
        <v>2024</v>
      </c>
    </row>
    <row r="2" spans="1:4" ht="11.25" customHeight="1" x14ac:dyDescent="0.2">
      <c r="A2" s="134" t="s">
        <v>1</v>
      </c>
      <c r="B2" s="135"/>
      <c r="C2" s="39" t="s">
        <v>2</v>
      </c>
      <c r="D2" s="40" t="s">
        <v>3</v>
      </c>
    </row>
    <row r="3" spans="1:4" ht="11.25" customHeight="1" x14ac:dyDescent="0.2">
      <c r="A3" s="134" t="s">
        <v>574</v>
      </c>
      <c r="B3" s="135"/>
      <c r="C3" s="39" t="s">
        <v>4</v>
      </c>
      <c r="D3" s="41">
        <v>1</v>
      </c>
    </row>
    <row r="4" spans="1:4" ht="11.25" customHeight="1" thickBot="1" x14ac:dyDescent="0.25">
      <c r="A4" s="134" t="s">
        <v>5</v>
      </c>
      <c r="B4" s="135"/>
      <c r="C4" s="2"/>
      <c r="D4" s="3"/>
    </row>
    <row r="5" spans="1:4" ht="15" customHeight="1" x14ac:dyDescent="0.2">
      <c r="A5" s="117" t="s">
        <v>6</v>
      </c>
      <c r="B5" s="118" t="s">
        <v>7</v>
      </c>
    </row>
    <row r="6" spans="1:4" ht="9.75" customHeight="1" x14ac:dyDescent="0.2">
      <c r="A6" s="119"/>
      <c r="B6" s="120"/>
    </row>
    <row r="7" spans="1:4" ht="9.75" customHeight="1" x14ac:dyDescent="0.2">
      <c r="A7" s="121"/>
      <c r="B7" s="122" t="s">
        <v>8</v>
      </c>
    </row>
    <row r="8" spans="1:4" ht="9.75" customHeight="1" x14ac:dyDescent="0.2">
      <c r="A8" s="121"/>
      <c r="B8" s="122"/>
    </row>
    <row r="9" spans="1:4" ht="9.75" customHeight="1" x14ac:dyDescent="0.2">
      <c r="A9" s="121"/>
      <c r="B9" s="123" t="s">
        <v>9</v>
      </c>
    </row>
    <row r="10" spans="1:4" ht="11.25" x14ac:dyDescent="0.2">
      <c r="A10" s="124" t="s">
        <v>10</v>
      </c>
      <c r="B10" s="125" t="s">
        <v>11</v>
      </c>
    </row>
    <row r="11" spans="1:4" ht="11.25" x14ac:dyDescent="0.2">
      <c r="A11" s="124" t="s">
        <v>12</v>
      </c>
      <c r="B11" s="125" t="s">
        <v>13</v>
      </c>
    </row>
    <row r="12" spans="1:4" ht="11.25" x14ac:dyDescent="0.2">
      <c r="A12" s="124" t="s">
        <v>14</v>
      </c>
      <c r="B12" s="125" t="s">
        <v>15</v>
      </c>
    </row>
    <row r="13" spans="1:4" ht="11.25" x14ac:dyDescent="0.2">
      <c r="A13" s="124" t="s">
        <v>16</v>
      </c>
      <c r="B13" s="125" t="s">
        <v>17</v>
      </c>
    </row>
    <row r="14" spans="1:4" ht="11.25" x14ac:dyDescent="0.2">
      <c r="A14" s="124" t="s">
        <v>18</v>
      </c>
      <c r="B14" s="125" t="s">
        <v>19</v>
      </c>
    </row>
    <row r="15" spans="1:4" ht="11.25" x14ac:dyDescent="0.2">
      <c r="A15" s="124" t="s">
        <v>20</v>
      </c>
      <c r="B15" s="125" t="s">
        <v>21</v>
      </c>
    </row>
    <row r="16" spans="1:4" ht="11.25" x14ac:dyDescent="0.2">
      <c r="A16" s="124" t="s">
        <v>22</v>
      </c>
      <c r="B16" s="125" t="s">
        <v>23</v>
      </c>
    </row>
    <row r="17" spans="1:2" ht="11.25" x14ac:dyDescent="0.2">
      <c r="A17" s="124" t="s">
        <v>24</v>
      </c>
      <c r="B17" s="125" t="s">
        <v>25</v>
      </c>
    </row>
    <row r="18" spans="1:2" ht="11.25" x14ac:dyDescent="0.2">
      <c r="A18" s="124" t="s">
        <v>26</v>
      </c>
      <c r="B18" s="125" t="s">
        <v>27</v>
      </c>
    </row>
    <row r="19" spans="1:2" ht="11.25" x14ac:dyDescent="0.2">
      <c r="A19" s="124" t="s">
        <v>28</v>
      </c>
      <c r="B19" s="125" t="s">
        <v>29</v>
      </c>
    </row>
    <row r="20" spans="1:2" ht="11.25" x14ac:dyDescent="0.2">
      <c r="A20" s="124" t="s">
        <v>30</v>
      </c>
      <c r="B20" s="125" t="s">
        <v>31</v>
      </c>
    </row>
    <row r="21" spans="1:2" ht="11.25" x14ac:dyDescent="0.2">
      <c r="A21" s="124" t="s">
        <v>32</v>
      </c>
      <c r="B21" s="125" t="s">
        <v>33</v>
      </c>
    </row>
    <row r="22" spans="1:2" ht="11.25" x14ac:dyDescent="0.2">
      <c r="A22" s="124" t="s">
        <v>34</v>
      </c>
      <c r="B22" s="125" t="s">
        <v>35</v>
      </c>
    </row>
    <row r="23" spans="1:2" ht="11.25" x14ac:dyDescent="0.2">
      <c r="A23" s="124" t="s">
        <v>36</v>
      </c>
      <c r="B23" s="125" t="s">
        <v>37</v>
      </c>
    </row>
    <row r="24" spans="1:2" ht="11.25" x14ac:dyDescent="0.2">
      <c r="A24" s="124" t="s">
        <v>38</v>
      </c>
      <c r="B24" s="125" t="s">
        <v>39</v>
      </c>
    </row>
    <row r="25" spans="1:2" ht="11.25" x14ac:dyDescent="0.2">
      <c r="A25" s="124" t="s">
        <v>40</v>
      </c>
      <c r="B25" s="125" t="s">
        <v>41</v>
      </c>
    </row>
    <row r="26" spans="1:2" ht="11.25" x14ac:dyDescent="0.2">
      <c r="A26" s="124" t="s">
        <v>42</v>
      </c>
      <c r="B26" s="125" t="s">
        <v>43</v>
      </c>
    </row>
    <row r="27" spans="1:2" ht="11.25" x14ac:dyDescent="0.2">
      <c r="A27" s="124" t="s">
        <v>44</v>
      </c>
      <c r="B27" s="125" t="s">
        <v>45</v>
      </c>
    </row>
    <row r="28" spans="1:2" ht="11.25" x14ac:dyDescent="0.2">
      <c r="A28" s="124" t="s">
        <v>46</v>
      </c>
      <c r="B28" s="125" t="s">
        <v>47</v>
      </c>
    </row>
    <row r="29" spans="1:2" ht="11.25" x14ac:dyDescent="0.2">
      <c r="A29" s="124" t="s">
        <v>48</v>
      </c>
      <c r="B29" s="125" t="s">
        <v>49</v>
      </c>
    </row>
    <row r="30" spans="1:2" ht="11.25" x14ac:dyDescent="0.2">
      <c r="A30" s="124" t="s">
        <v>50</v>
      </c>
      <c r="B30" s="125" t="s">
        <v>51</v>
      </c>
    </row>
    <row r="31" spans="1:2" ht="11.25" x14ac:dyDescent="0.2">
      <c r="A31" s="124" t="s">
        <v>52</v>
      </c>
      <c r="B31" s="125" t="s">
        <v>53</v>
      </c>
    </row>
    <row r="32" spans="1:2" ht="11.25" x14ac:dyDescent="0.2">
      <c r="A32" s="124" t="s">
        <v>54</v>
      </c>
      <c r="B32" s="125" t="s">
        <v>55</v>
      </c>
    </row>
    <row r="33" spans="1:2" ht="11.25" x14ac:dyDescent="0.2">
      <c r="A33" s="130"/>
      <c r="B33" s="125"/>
    </row>
    <row r="34" spans="1:2" ht="11.25" x14ac:dyDescent="0.2">
      <c r="A34" s="130"/>
      <c r="B34" s="125"/>
    </row>
    <row r="35" spans="1:2" ht="11.25" x14ac:dyDescent="0.2">
      <c r="A35" s="124" t="s">
        <v>56</v>
      </c>
      <c r="B35" s="126" t="s">
        <v>57</v>
      </c>
    </row>
    <row r="36" spans="1:2" ht="11.25" x14ac:dyDescent="0.2">
      <c r="A36" s="124" t="s">
        <v>58</v>
      </c>
      <c r="B36" s="126" t="s">
        <v>59</v>
      </c>
    </row>
    <row r="37" spans="1:2" ht="11.25" x14ac:dyDescent="0.2">
      <c r="A37" s="121"/>
      <c r="B37" s="125"/>
    </row>
    <row r="38" spans="1:2" ht="11.25" x14ac:dyDescent="0.2">
      <c r="A38" s="121"/>
      <c r="B38" s="122" t="s">
        <v>60</v>
      </c>
    </row>
    <row r="39" spans="1:2" ht="11.25" x14ac:dyDescent="0.2">
      <c r="A39" s="121" t="s">
        <v>61</v>
      </c>
      <c r="B39" s="126" t="s">
        <v>62</v>
      </c>
    </row>
    <row r="40" spans="1:2" ht="11.25" x14ac:dyDescent="0.2">
      <c r="A40" s="121"/>
      <c r="B40" s="126" t="s">
        <v>63</v>
      </c>
    </row>
    <row r="41" spans="1:2" ht="11.25" x14ac:dyDescent="0.2">
      <c r="A41" s="121"/>
      <c r="B41" s="129" t="s">
        <v>64</v>
      </c>
    </row>
    <row r="42" spans="1:2" ht="11.25" x14ac:dyDescent="0.2">
      <c r="A42" s="121"/>
      <c r="B42" s="129" t="s">
        <v>65</v>
      </c>
    </row>
    <row r="43" spans="1:2" ht="12" thickBot="1" x14ac:dyDescent="0.25">
      <c r="A43" s="127"/>
      <c r="B43" s="128"/>
    </row>
    <row r="44" spans="1:2" ht="9.75" customHeight="1" x14ac:dyDescent="0.2"/>
    <row r="45" spans="1:2" ht="32.25" customHeight="1" x14ac:dyDescent="0.2">
      <c r="A45" s="136" t="s">
        <v>66</v>
      </c>
      <c r="B45" s="137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workbookViewId="0">
      <selection activeCell="G209" sqref="G209"/>
    </sheetView>
  </sheetViews>
  <sheetFormatPr baseColWidth="10" defaultColWidth="14.42578125" defaultRowHeight="15" customHeight="1" x14ac:dyDescent="0.25"/>
  <cols>
    <col min="1" max="1" width="8.140625" customWidth="1"/>
    <col min="2" max="2" width="66.28515625" customWidth="1"/>
    <col min="3" max="3" width="15.85546875" style="63" customWidth="1"/>
    <col min="4" max="4" width="11.140625" style="69" customWidth="1"/>
    <col min="5" max="5" width="14" customWidth="1"/>
    <col min="6" max="6" width="9.140625" customWidth="1"/>
    <col min="7" max="7" width="18.28515625" customWidth="1"/>
    <col min="8" max="26" width="9.140625" customWidth="1"/>
  </cols>
  <sheetData>
    <row r="1" spans="1:5" ht="11.25" customHeight="1" x14ac:dyDescent="0.25">
      <c r="A1" s="138" t="str">
        <f>ESF!A1</f>
        <v xml:space="preserve">Municipio de León </v>
      </c>
      <c r="B1" s="139"/>
      <c r="C1" s="139"/>
      <c r="D1" s="64" t="s">
        <v>0</v>
      </c>
      <c r="E1" s="42">
        <f>'Notas a los Edos Financieros'!D1</f>
        <v>2024</v>
      </c>
    </row>
    <row r="2" spans="1:5" ht="11.25" customHeight="1" x14ac:dyDescent="0.25">
      <c r="A2" s="138" t="s">
        <v>67</v>
      </c>
      <c r="B2" s="139"/>
      <c r="C2" s="139"/>
      <c r="D2" s="64" t="s">
        <v>2</v>
      </c>
      <c r="E2" s="42" t="str">
        <f>'Notas a los Edos Financieros'!D2</f>
        <v>Trimestral</v>
      </c>
    </row>
    <row r="3" spans="1:5" ht="11.25" customHeight="1" x14ac:dyDescent="0.25">
      <c r="A3" s="138" t="str">
        <f>ESF!A3</f>
        <v>Del 01 de Enero al 31 de Marzo de 2024</v>
      </c>
      <c r="B3" s="139"/>
      <c r="C3" s="139"/>
      <c r="D3" s="64" t="s">
        <v>4</v>
      </c>
      <c r="E3" s="42">
        <f>'Notas a los Edos Financieros'!D3</f>
        <v>1</v>
      </c>
    </row>
    <row r="4" spans="1:5" ht="11.25" customHeight="1" x14ac:dyDescent="0.25">
      <c r="A4" s="138" t="s">
        <v>5</v>
      </c>
      <c r="B4" s="139"/>
      <c r="C4" s="139"/>
      <c r="D4" s="65"/>
      <c r="E4" s="43"/>
    </row>
    <row r="5" spans="1:5" ht="9.75" customHeight="1" x14ac:dyDescent="0.25">
      <c r="A5" s="44" t="s">
        <v>68</v>
      </c>
      <c r="B5" s="45"/>
      <c r="C5" s="59"/>
      <c r="D5" s="66"/>
      <c r="E5" s="45"/>
    </row>
    <row r="6" spans="1:5" ht="9.75" customHeight="1" x14ac:dyDescent="0.25">
      <c r="A6" s="4"/>
      <c r="B6" s="4"/>
      <c r="C6" s="60"/>
      <c r="D6" s="67"/>
      <c r="E6" s="4"/>
    </row>
    <row r="7" spans="1:5" ht="9.75" customHeight="1" x14ac:dyDescent="0.25">
      <c r="A7" s="45" t="s">
        <v>69</v>
      </c>
      <c r="B7" s="45"/>
      <c r="C7" s="59"/>
      <c r="D7" s="66"/>
      <c r="E7" s="45"/>
    </row>
    <row r="8" spans="1:5" ht="9.75" customHeight="1" x14ac:dyDescent="0.25">
      <c r="A8" s="46" t="s">
        <v>70</v>
      </c>
      <c r="B8" s="46" t="s">
        <v>71</v>
      </c>
      <c r="C8" s="62" t="s">
        <v>72</v>
      </c>
      <c r="D8" s="68" t="s">
        <v>73</v>
      </c>
      <c r="E8" s="47" t="s">
        <v>74</v>
      </c>
    </row>
    <row r="9" spans="1:5" ht="10.5" customHeight="1" x14ac:dyDescent="0.25">
      <c r="A9" s="5">
        <v>4000</v>
      </c>
      <c r="B9" s="6" t="s">
        <v>11</v>
      </c>
      <c r="C9" s="56">
        <f>+C10+C57+C69</f>
        <v>3100094738.6399999</v>
      </c>
      <c r="D9" s="55">
        <f>IFERROR(C9/$C$9,"")</f>
        <v>1</v>
      </c>
      <c r="E9" s="4"/>
    </row>
    <row r="10" spans="1:5" ht="10.5" customHeight="1" x14ac:dyDescent="0.25">
      <c r="A10" s="5">
        <v>4100</v>
      </c>
      <c r="B10" s="6" t="s">
        <v>75</v>
      </c>
      <c r="C10" s="56">
        <f>+C11+C21+C27+C30+C36+C39+C48</f>
        <v>1475680405.6600001</v>
      </c>
      <c r="D10" s="55">
        <f>IFERROR(C10/$C$9,"")</f>
        <v>0.47601138999622172</v>
      </c>
      <c r="E10" s="4"/>
    </row>
    <row r="11" spans="1:5" ht="10.5" customHeight="1" x14ac:dyDescent="0.25">
      <c r="A11" s="5">
        <v>4110</v>
      </c>
      <c r="B11" s="6" t="s">
        <v>76</v>
      </c>
      <c r="C11" s="56">
        <f>+SUM(C12:C20)</f>
        <v>1199581194.4500003</v>
      </c>
      <c r="D11" s="55">
        <f>IFERROR(C11/$C$9,"")</f>
        <v>0.38694985011208144</v>
      </c>
    </row>
    <row r="12" spans="1:5" ht="10.5" customHeight="1" x14ac:dyDescent="0.25">
      <c r="A12" s="7">
        <v>4111</v>
      </c>
      <c r="B12" s="1" t="s">
        <v>77</v>
      </c>
      <c r="C12" s="57">
        <v>6088807.9199999999</v>
      </c>
      <c r="D12" s="55">
        <f t="shared" ref="D12:D75" si="0">IFERROR(C12/$C$9,"")</f>
        <v>1.9640715633971683E-3</v>
      </c>
      <c r="E12" s="4"/>
    </row>
    <row r="13" spans="1:5" ht="10.5" customHeight="1" x14ac:dyDescent="0.25">
      <c r="A13" s="7">
        <v>4112</v>
      </c>
      <c r="B13" s="1" t="s">
        <v>78</v>
      </c>
      <c r="C13" s="57">
        <v>1153456638.4100001</v>
      </c>
      <c r="D13" s="55">
        <f t="shared" si="0"/>
        <v>0.37207141576454444</v>
      </c>
      <c r="E13" s="17" t="s">
        <v>565</v>
      </c>
    </row>
    <row r="14" spans="1:5" ht="10.5" customHeight="1" x14ac:dyDescent="0.25">
      <c r="A14" s="7">
        <v>4113</v>
      </c>
      <c r="B14" s="1" t="s">
        <v>79</v>
      </c>
      <c r="C14" s="57">
        <v>7612130.46</v>
      </c>
      <c r="D14" s="55">
        <f t="shared" si="0"/>
        <v>2.4554509141676791E-3</v>
      </c>
      <c r="E14" s="4"/>
    </row>
    <row r="15" spans="1:5" ht="10.5" customHeight="1" x14ac:dyDescent="0.25">
      <c r="A15" s="7">
        <v>4114</v>
      </c>
      <c r="B15" s="1" t="s">
        <v>80</v>
      </c>
      <c r="C15" s="57">
        <v>0</v>
      </c>
      <c r="D15" s="55">
        <f t="shared" si="0"/>
        <v>0</v>
      </c>
      <c r="E15" s="4"/>
    </row>
    <row r="16" spans="1:5" ht="10.5" customHeight="1" x14ac:dyDescent="0.25">
      <c r="A16" s="7">
        <v>4115</v>
      </c>
      <c r="B16" s="1" t="s">
        <v>81</v>
      </c>
      <c r="C16" s="57">
        <v>0</v>
      </c>
      <c r="D16" s="55">
        <f t="shared" si="0"/>
        <v>0</v>
      </c>
      <c r="E16" s="4"/>
    </row>
    <row r="17" spans="1:5" ht="10.5" customHeight="1" x14ac:dyDescent="0.25">
      <c r="A17" s="7">
        <v>4116</v>
      </c>
      <c r="B17" s="1" t="s">
        <v>82</v>
      </c>
      <c r="C17" s="57">
        <v>0</v>
      </c>
      <c r="D17" s="55">
        <f t="shared" si="0"/>
        <v>0</v>
      </c>
      <c r="E17" s="4"/>
    </row>
    <row r="18" spans="1:5" ht="10.5" customHeight="1" x14ac:dyDescent="0.25">
      <c r="A18" s="7">
        <v>4117</v>
      </c>
      <c r="B18" s="1" t="s">
        <v>83</v>
      </c>
      <c r="C18" s="57">
        <v>32423617.660000004</v>
      </c>
      <c r="D18" s="55">
        <f t="shared" si="0"/>
        <v>1.0458911869972118E-2</v>
      </c>
      <c r="E18" s="4"/>
    </row>
    <row r="19" spans="1:5" ht="23.25" x14ac:dyDescent="0.25">
      <c r="A19" s="7">
        <v>4118</v>
      </c>
      <c r="B19" s="8" t="s">
        <v>84</v>
      </c>
      <c r="C19" s="57">
        <v>0</v>
      </c>
      <c r="D19" s="55">
        <f t="shared" si="0"/>
        <v>0</v>
      </c>
      <c r="E19" s="4"/>
    </row>
    <row r="20" spans="1:5" ht="10.5" customHeight="1" x14ac:dyDescent="0.25">
      <c r="A20" s="7">
        <v>4119</v>
      </c>
      <c r="B20" s="1" t="s">
        <v>85</v>
      </c>
      <c r="C20" s="57">
        <v>0</v>
      </c>
      <c r="D20" s="55">
        <f t="shared" si="0"/>
        <v>0</v>
      </c>
      <c r="E20" s="4"/>
    </row>
    <row r="21" spans="1:5" x14ac:dyDescent="0.25">
      <c r="A21" s="5">
        <v>4120</v>
      </c>
      <c r="B21" s="6" t="s">
        <v>86</v>
      </c>
      <c r="C21" s="56">
        <f>+SUM(C22:C26)</f>
        <v>0</v>
      </c>
      <c r="D21" s="55">
        <f t="shared" si="0"/>
        <v>0</v>
      </c>
      <c r="E21" s="4"/>
    </row>
    <row r="22" spans="1:5" x14ac:dyDescent="0.25">
      <c r="A22" s="7">
        <v>4121</v>
      </c>
      <c r="B22" s="1" t="s">
        <v>87</v>
      </c>
      <c r="C22" s="57">
        <v>0</v>
      </c>
      <c r="D22" s="55">
        <f t="shared" si="0"/>
        <v>0</v>
      </c>
      <c r="E22" s="4"/>
    </row>
    <row r="23" spans="1:5" x14ac:dyDescent="0.25">
      <c r="A23" s="7">
        <v>4122</v>
      </c>
      <c r="B23" s="1" t="s">
        <v>88</v>
      </c>
      <c r="C23" s="57">
        <v>0</v>
      </c>
      <c r="D23" s="55">
        <f t="shared" si="0"/>
        <v>0</v>
      </c>
      <c r="E23" s="4"/>
    </row>
    <row r="24" spans="1:5" x14ac:dyDescent="0.25">
      <c r="A24" s="7">
        <v>4123</v>
      </c>
      <c r="B24" s="1" t="s">
        <v>89</v>
      </c>
      <c r="C24" s="57">
        <v>0</v>
      </c>
      <c r="D24" s="55">
        <f t="shared" si="0"/>
        <v>0</v>
      </c>
      <c r="E24" s="4"/>
    </row>
    <row r="25" spans="1:5" x14ac:dyDescent="0.25">
      <c r="A25" s="7">
        <v>4124</v>
      </c>
      <c r="B25" s="1" t="s">
        <v>90</v>
      </c>
      <c r="C25" s="57">
        <v>0</v>
      </c>
      <c r="D25" s="55">
        <f t="shared" si="0"/>
        <v>0</v>
      </c>
      <c r="E25" s="4"/>
    </row>
    <row r="26" spans="1:5" x14ac:dyDescent="0.25">
      <c r="A26" s="7">
        <v>4129</v>
      </c>
      <c r="B26" s="1" t="s">
        <v>91</v>
      </c>
      <c r="C26" s="57">
        <v>0</v>
      </c>
      <c r="D26" s="55">
        <f t="shared" si="0"/>
        <v>0</v>
      </c>
      <c r="E26" s="4"/>
    </row>
    <row r="27" spans="1:5" x14ac:dyDescent="0.25">
      <c r="A27" s="5">
        <v>4130</v>
      </c>
      <c r="B27" s="6" t="s">
        <v>92</v>
      </c>
      <c r="C27" s="56">
        <f>+SUM(C28:C29)</f>
        <v>17086.03</v>
      </c>
      <c r="D27" s="55">
        <f t="shared" si="0"/>
        <v>5.5114541459128369E-6</v>
      </c>
      <c r="E27" s="4"/>
    </row>
    <row r="28" spans="1:5" x14ac:dyDescent="0.25">
      <c r="A28" s="7">
        <v>4131</v>
      </c>
      <c r="B28" s="1" t="s">
        <v>93</v>
      </c>
      <c r="C28" s="57">
        <v>17086.03</v>
      </c>
      <c r="D28" s="55">
        <f t="shared" si="0"/>
        <v>5.5114541459128369E-6</v>
      </c>
      <c r="E28" s="4"/>
    </row>
    <row r="29" spans="1:5" ht="23.25" x14ac:dyDescent="0.25">
      <c r="A29" s="7">
        <v>4132</v>
      </c>
      <c r="B29" s="8" t="s">
        <v>94</v>
      </c>
      <c r="C29" s="57">
        <v>0</v>
      </c>
      <c r="D29" s="55">
        <f t="shared" si="0"/>
        <v>0</v>
      </c>
      <c r="E29" s="4"/>
    </row>
    <row r="30" spans="1:5" x14ac:dyDescent="0.25">
      <c r="A30" s="5">
        <v>4140</v>
      </c>
      <c r="B30" s="6" t="s">
        <v>95</v>
      </c>
      <c r="C30" s="56">
        <f>+SUM(C31:C35)</f>
        <v>92296515.500000015</v>
      </c>
      <c r="D30" s="55">
        <f t="shared" si="0"/>
        <v>2.9772159653575669E-2</v>
      </c>
      <c r="E30" s="4"/>
    </row>
    <row r="31" spans="1:5" x14ac:dyDescent="0.25">
      <c r="A31" s="7">
        <v>4141</v>
      </c>
      <c r="B31" s="1" t="s">
        <v>96</v>
      </c>
      <c r="C31" s="57">
        <v>0</v>
      </c>
      <c r="D31" s="55">
        <f t="shared" si="0"/>
        <v>0</v>
      </c>
      <c r="E31" s="4"/>
    </row>
    <row r="32" spans="1:5" x14ac:dyDescent="0.25">
      <c r="A32" s="7">
        <v>4143</v>
      </c>
      <c r="B32" s="1" t="s">
        <v>97</v>
      </c>
      <c r="C32" s="57">
        <v>90585172.090000004</v>
      </c>
      <c r="D32" s="55">
        <f t="shared" si="0"/>
        <v>2.922013026277364E-2</v>
      </c>
      <c r="E32" s="4"/>
    </row>
    <row r="33" spans="1:5" x14ac:dyDescent="0.25">
      <c r="A33" s="7">
        <v>4144</v>
      </c>
      <c r="B33" s="1" t="s">
        <v>98</v>
      </c>
      <c r="C33" s="57">
        <v>64645.120000000003</v>
      </c>
      <c r="D33" s="55">
        <f t="shared" si="0"/>
        <v>2.085262724208215E-5</v>
      </c>
      <c r="E33" s="4"/>
    </row>
    <row r="34" spans="1:5" ht="23.25" x14ac:dyDescent="0.25">
      <c r="A34" s="7">
        <v>4145</v>
      </c>
      <c r="B34" s="8" t="s">
        <v>99</v>
      </c>
      <c r="C34" s="57">
        <v>0</v>
      </c>
      <c r="D34" s="55">
        <f t="shared" si="0"/>
        <v>0</v>
      </c>
      <c r="E34" s="4"/>
    </row>
    <row r="35" spans="1:5" x14ac:dyDescent="0.25">
      <c r="A35" s="7">
        <v>4149</v>
      </c>
      <c r="B35" s="1" t="s">
        <v>100</v>
      </c>
      <c r="C35" s="57">
        <v>1646698.29</v>
      </c>
      <c r="D35" s="55">
        <f t="shared" si="0"/>
        <v>5.3117676355994223E-4</v>
      </c>
      <c r="E35" s="4"/>
    </row>
    <row r="36" spans="1:5" x14ac:dyDescent="0.25">
      <c r="A36" s="5">
        <v>4150</v>
      </c>
      <c r="B36" s="6" t="s">
        <v>101</v>
      </c>
      <c r="C36" s="56">
        <f>+SUM(C37:C38)</f>
        <v>76973252.849999994</v>
      </c>
      <c r="D36" s="55">
        <f t="shared" si="0"/>
        <v>2.4829322759267632E-2</v>
      </c>
      <c r="E36" s="4"/>
    </row>
    <row r="37" spans="1:5" x14ac:dyDescent="0.25">
      <c r="A37" s="7">
        <v>4151</v>
      </c>
      <c r="B37" s="1" t="s">
        <v>101</v>
      </c>
      <c r="C37" s="57">
        <v>76973252.849999994</v>
      </c>
      <c r="D37" s="55">
        <f t="shared" si="0"/>
        <v>2.4829322759267632E-2</v>
      </c>
      <c r="E37" s="4"/>
    </row>
    <row r="38" spans="1:5" ht="23.25" x14ac:dyDescent="0.25">
      <c r="A38" s="7">
        <v>4154</v>
      </c>
      <c r="B38" s="8" t="s">
        <v>102</v>
      </c>
      <c r="C38" s="57">
        <v>0</v>
      </c>
      <c r="D38" s="55">
        <f t="shared" si="0"/>
        <v>0</v>
      </c>
      <c r="E38" s="4"/>
    </row>
    <row r="39" spans="1:5" x14ac:dyDescent="0.25">
      <c r="A39" s="5">
        <v>4160</v>
      </c>
      <c r="B39" s="6" t="s">
        <v>103</v>
      </c>
      <c r="C39" s="56">
        <f>+SUM(C40:C47)</f>
        <v>106812356.83000001</v>
      </c>
      <c r="D39" s="55">
        <f t="shared" si="0"/>
        <v>3.4454546017151137E-2</v>
      </c>
      <c r="E39" s="4"/>
    </row>
    <row r="40" spans="1:5" x14ac:dyDescent="0.25">
      <c r="A40" s="7">
        <v>4161</v>
      </c>
      <c r="B40" s="1" t="s">
        <v>104</v>
      </c>
      <c r="C40" s="57">
        <v>0</v>
      </c>
      <c r="D40" s="55">
        <f t="shared" si="0"/>
        <v>0</v>
      </c>
      <c r="E40" s="4"/>
    </row>
    <row r="41" spans="1:5" x14ac:dyDescent="0.25">
      <c r="A41" s="7">
        <v>4162</v>
      </c>
      <c r="B41" s="1" t="s">
        <v>105</v>
      </c>
      <c r="C41" s="57">
        <v>29888507.610000003</v>
      </c>
      <c r="D41" s="55">
        <f t="shared" si="0"/>
        <v>9.6411594256993523E-3</v>
      </c>
      <c r="E41" s="4"/>
    </row>
    <row r="42" spans="1:5" x14ac:dyDescent="0.25">
      <c r="A42" s="7">
        <v>4163</v>
      </c>
      <c r="B42" s="1" t="s">
        <v>106</v>
      </c>
      <c r="C42" s="57">
        <v>1765512.0499999998</v>
      </c>
      <c r="D42" s="55">
        <f t="shared" si="0"/>
        <v>5.6950261164422458E-4</v>
      </c>
      <c r="E42" s="4"/>
    </row>
    <row r="43" spans="1:5" x14ac:dyDescent="0.25">
      <c r="A43" s="7">
        <v>4164</v>
      </c>
      <c r="B43" s="1" t="s">
        <v>107</v>
      </c>
      <c r="C43" s="57">
        <v>0</v>
      </c>
      <c r="D43" s="55">
        <f t="shared" si="0"/>
        <v>0</v>
      </c>
      <c r="E43" s="4"/>
    </row>
    <row r="44" spans="1:5" x14ac:dyDescent="0.25">
      <c r="A44" s="7">
        <v>4165</v>
      </c>
      <c r="B44" s="1" t="s">
        <v>108</v>
      </c>
      <c r="C44" s="57">
        <v>0</v>
      </c>
      <c r="D44" s="55">
        <f t="shared" si="0"/>
        <v>0</v>
      </c>
      <c r="E44" s="4"/>
    </row>
    <row r="45" spans="1:5" ht="23.25" x14ac:dyDescent="0.25">
      <c r="A45" s="7">
        <v>4166</v>
      </c>
      <c r="B45" s="8" t="s">
        <v>109</v>
      </c>
      <c r="C45" s="57">
        <v>0</v>
      </c>
      <c r="D45" s="55">
        <f t="shared" si="0"/>
        <v>0</v>
      </c>
      <c r="E45" s="4"/>
    </row>
    <row r="46" spans="1:5" x14ac:dyDescent="0.25">
      <c r="A46" s="7">
        <v>4168</v>
      </c>
      <c r="B46" s="1" t="s">
        <v>110</v>
      </c>
      <c r="C46" s="57">
        <v>773115.63</v>
      </c>
      <c r="D46" s="55">
        <f t="shared" si="0"/>
        <v>2.4938451730644948E-4</v>
      </c>
      <c r="E46" s="4"/>
    </row>
    <row r="47" spans="1:5" x14ac:dyDescent="0.25">
      <c r="A47" s="7">
        <v>4169</v>
      </c>
      <c r="B47" s="1" t="s">
        <v>111</v>
      </c>
      <c r="C47" s="57">
        <v>74385221.540000007</v>
      </c>
      <c r="D47" s="55">
        <f t="shared" si="0"/>
        <v>2.3994499462501113E-2</v>
      </c>
      <c r="E47" s="4"/>
    </row>
    <row r="48" spans="1:5" x14ac:dyDescent="0.25">
      <c r="A48" s="5">
        <v>4170</v>
      </c>
      <c r="B48" s="6" t="s">
        <v>112</v>
      </c>
      <c r="C48" s="56">
        <f>+SUM(C49:C56)</f>
        <v>0</v>
      </c>
      <c r="D48" s="55">
        <f t="shared" si="0"/>
        <v>0</v>
      </c>
      <c r="E48" s="4"/>
    </row>
    <row r="49" spans="1:5" x14ac:dyDescent="0.25">
      <c r="A49" s="7">
        <v>4171</v>
      </c>
      <c r="B49" s="1" t="s">
        <v>113</v>
      </c>
      <c r="C49" s="57">
        <v>0</v>
      </c>
      <c r="D49" s="55">
        <f t="shared" si="0"/>
        <v>0</v>
      </c>
      <c r="E49" s="4"/>
    </row>
    <row r="50" spans="1:5" x14ac:dyDescent="0.25">
      <c r="A50" s="7">
        <v>4172</v>
      </c>
      <c r="B50" s="1" t="s">
        <v>114</v>
      </c>
      <c r="C50" s="57">
        <v>0</v>
      </c>
      <c r="D50" s="55">
        <f t="shared" si="0"/>
        <v>0</v>
      </c>
      <c r="E50" s="4"/>
    </row>
    <row r="51" spans="1:5" ht="23.25" x14ac:dyDescent="0.25">
      <c r="A51" s="7">
        <v>4173</v>
      </c>
      <c r="B51" s="8" t="s">
        <v>115</v>
      </c>
      <c r="C51" s="57">
        <v>0</v>
      </c>
      <c r="D51" s="55">
        <f t="shared" si="0"/>
        <v>0</v>
      </c>
      <c r="E51" s="4"/>
    </row>
    <row r="52" spans="1:5" ht="23.25" x14ac:dyDescent="0.25">
      <c r="A52" s="7">
        <v>4174</v>
      </c>
      <c r="B52" s="8" t="s">
        <v>116</v>
      </c>
      <c r="C52" s="57">
        <v>0</v>
      </c>
      <c r="D52" s="55">
        <f t="shared" si="0"/>
        <v>0</v>
      </c>
      <c r="E52" s="4"/>
    </row>
    <row r="53" spans="1:5" ht="23.25" x14ac:dyDescent="0.25">
      <c r="A53" s="7">
        <v>4175</v>
      </c>
      <c r="B53" s="8" t="s">
        <v>117</v>
      </c>
      <c r="C53" s="57">
        <v>0</v>
      </c>
      <c r="D53" s="55">
        <f t="shared" si="0"/>
        <v>0</v>
      </c>
      <c r="E53" s="4"/>
    </row>
    <row r="54" spans="1:5" ht="23.25" x14ac:dyDescent="0.25">
      <c r="A54" s="7">
        <v>4176</v>
      </c>
      <c r="B54" s="8" t="s">
        <v>118</v>
      </c>
      <c r="C54" s="57">
        <v>0</v>
      </c>
      <c r="D54" s="55">
        <f t="shared" si="0"/>
        <v>0</v>
      </c>
      <c r="E54" s="4"/>
    </row>
    <row r="55" spans="1:5" ht="23.25" x14ac:dyDescent="0.25">
      <c r="A55" s="7">
        <v>4177</v>
      </c>
      <c r="B55" s="8" t="s">
        <v>119</v>
      </c>
      <c r="C55" s="57">
        <v>0</v>
      </c>
      <c r="D55" s="55">
        <f t="shared" si="0"/>
        <v>0</v>
      </c>
      <c r="E55" s="4"/>
    </row>
    <row r="56" spans="1:5" ht="23.25" x14ac:dyDescent="0.25">
      <c r="A56" s="7">
        <v>4178</v>
      </c>
      <c r="B56" s="8" t="s">
        <v>120</v>
      </c>
      <c r="C56" s="57">
        <v>0</v>
      </c>
      <c r="D56" s="55">
        <f t="shared" si="0"/>
        <v>0</v>
      </c>
      <c r="E56" s="4"/>
    </row>
    <row r="57" spans="1:5" ht="34.5" x14ac:dyDescent="0.25">
      <c r="A57" s="5">
        <v>4200</v>
      </c>
      <c r="B57" s="9" t="s">
        <v>121</v>
      </c>
      <c r="C57" s="56">
        <f>+C58+C64</f>
        <v>1620195626.78</v>
      </c>
      <c r="D57" s="55">
        <f t="shared" si="0"/>
        <v>0.52262777862420229</v>
      </c>
      <c r="E57" s="4"/>
    </row>
    <row r="58" spans="1:5" ht="23.25" x14ac:dyDescent="0.25">
      <c r="A58" s="5">
        <v>4210</v>
      </c>
      <c r="B58" s="9" t="s">
        <v>122</v>
      </c>
      <c r="C58" s="56">
        <f>+SUM(C59:C63)</f>
        <v>1564815921.1900001</v>
      </c>
      <c r="D58" s="55">
        <f t="shared" si="0"/>
        <v>0.50476390340137767</v>
      </c>
    </row>
    <row r="59" spans="1:5" x14ac:dyDescent="0.25">
      <c r="A59" s="7">
        <v>4211</v>
      </c>
      <c r="B59" s="1" t="s">
        <v>123</v>
      </c>
      <c r="C59" s="57">
        <v>988975606.84000003</v>
      </c>
      <c r="D59" s="55">
        <f t="shared" si="0"/>
        <v>0.31901463994415213</v>
      </c>
      <c r="E59" s="17" t="s">
        <v>564</v>
      </c>
    </row>
    <row r="60" spans="1:5" x14ac:dyDescent="0.25">
      <c r="A60" s="7">
        <v>4212</v>
      </c>
      <c r="B60" s="1" t="s">
        <v>124</v>
      </c>
      <c r="C60" s="57">
        <v>558538828.97000003</v>
      </c>
      <c r="D60" s="55">
        <f t="shared" si="0"/>
        <v>0.18016830969979614</v>
      </c>
      <c r="E60" s="4"/>
    </row>
    <row r="61" spans="1:5" x14ac:dyDescent="0.25">
      <c r="A61" s="7">
        <v>4213</v>
      </c>
      <c r="B61" s="1" t="s">
        <v>125</v>
      </c>
      <c r="C61" s="57">
        <v>0</v>
      </c>
      <c r="D61" s="55">
        <f t="shared" si="0"/>
        <v>0</v>
      </c>
      <c r="E61" s="4"/>
    </row>
    <row r="62" spans="1:5" x14ac:dyDescent="0.25">
      <c r="A62" s="7">
        <v>4214</v>
      </c>
      <c r="B62" s="1" t="s">
        <v>126</v>
      </c>
      <c r="C62" s="57">
        <v>17301485.379999999</v>
      </c>
      <c r="D62" s="55">
        <f t="shared" si="0"/>
        <v>5.5809537574293931E-3</v>
      </c>
      <c r="E62" s="4"/>
    </row>
    <row r="63" spans="1:5" x14ac:dyDescent="0.25">
      <c r="A63" s="7">
        <v>4215</v>
      </c>
      <c r="B63" s="1" t="s">
        <v>127</v>
      </c>
      <c r="C63" s="57">
        <v>0</v>
      </c>
      <c r="D63" s="55">
        <f t="shared" si="0"/>
        <v>0</v>
      </c>
      <c r="E63" s="4"/>
    </row>
    <row r="64" spans="1:5" x14ac:dyDescent="0.25">
      <c r="A64" s="5">
        <v>4220</v>
      </c>
      <c r="B64" s="6" t="s">
        <v>128</v>
      </c>
      <c r="C64" s="56">
        <f>+SUM(C65:C68)</f>
        <v>55379705.590000004</v>
      </c>
      <c r="D64" s="55">
        <f t="shared" si="0"/>
        <v>1.78638752228246E-2</v>
      </c>
      <c r="E64" s="4"/>
    </row>
    <row r="65" spans="1:5" x14ac:dyDescent="0.25">
      <c r="A65" s="7">
        <v>4221</v>
      </c>
      <c r="B65" s="1" t="s">
        <v>129</v>
      </c>
      <c r="C65" s="57">
        <v>55379705.590000004</v>
      </c>
      <c r="D65" s="55">
        <f t="shared" si="0"/>
        <v>1.78638752228246E-2</v>
      </c>
      <c r="E65" s="4"/>
    </row>
    <row r="66" spans="1:5" x14ac:dyDescent="0.25">
      <c r="A66" s="7">
        <v>4223</v>
      </c>
      <c r="B66" s="1" t="s">
        <v>130</v>
      </c>
      <c r="C66" s="57">
        <v>0</v>
      </c>
      <c r="D66" s="55">
        <f t="shared" si="0"/>
        <v>0</v>
      </c>
      <c r="E66" s="4"/>
    </row>
    <row r="67" spans="1:5" x14ac:dyDescent="0.25">
      <c r="A67" s="7">
        <v>4225</v>
      </c>
      <c r="B67" s="1" t="s">
        <v>131</v>
      </c>
      <c r="C67" s="57">
        <v>0</v>
      </c>
      <c r="D67" s="55">
        <f t="shared" si="0"/>
        <v>0</v>
      </c>
      <c r="E67" s="4"/>
    </row>
    <row r="68" spans="1:5" x14ac:dyDescent="0.25">
      <c r="A68" s="7">
        <v>4227</v>
      </c>
      <c r="B68" s="1" t="s">
        <v>132</v>
      </c>
      <c r="C68" s="57">
        <v>0</v>
      </c>
      <c r="D68" s="55">
        <f t="shared" si="0"/>
        <v>0</v>
      </c>
      <c r="E68" s="4"/>
    </row>
    <row r="69" spans="1:5" x14ac:dyDescent="0.25">
      <c r="A69" s="10">
        <v>4300</v>
      </c>
      <c r="B69" s="6" t="s">
        <v>133</v>
      </c>
      <c r="C69" s="56">
        <f>+C70+C73+C79+C81+C83</f>
        <v>4218706.2</v>
      </c>
      <c r="D69" s="55">
        <f t="shared" si="0"/>
        <v>1.3608313795760742E-3</v>
      </c>
      <c r="E69" s="1"/>
    </row>
    <row r="70" spans="1:5" x14ac:dyDescent="0.25">
      <c r="A70" s="10">
        <v>4310</v>
      </c>
      <c r="B70" s="6" t="s">
        <v>134</v>
      </c>
      <c r="C70" s="56">
        <f>+SUM(C71:C72)</f>
        <v>0</v>
      </c>
      <c r="D70" s="55">
        <f t="shared" si="0"/>
        <v>0</v>
      </c>
      <c r="E70" s="1"/>
    </row>
    <row r="71" spans="1:5" x14ac:dyDescent="0.25">
      <c r="A71" s="11">
        <v>4311</v>
      </c>
      <c r="B71" s="1" t="s">
        <v>135</v>
      </c>
      <c r="C71" s="57">
        <v>0</v>
      </c>
      <c r="D71" s="55">
        <f t="shared" si="0"/>
        <v>0</v>
      </c>
      <c r="E71" s="1"/>
    </row>
    <row r="72" spans="1:5" x14ac:dyDescent="0.25">
      <c r="A72" s="11">
        <v>4319</v>
      </c>
      <c r="B72" s="1" t="s">
        <v>136</v>
      </c>
      <c r="C72" s="57">
        <v>0</v>
      </c>
      <c r="D72" s="55">
        <f t="shared" si="0"/>
        <v>0</v>
      </c>
      <c r="E72" s="1"/>
    </row>
    <row r="73" spans="1:5" x14ac:dyDescent="0.25">
      <c r="A73" s="10">
        <v>4320</v>
      </c>
      <c r="B73" s="6" t="s">
        <v>137</v>
      </c>
      <c r="C73" s="56">
        <f>+SUM(C74:C78)</f>
        <v>285.17</v>
      </c>
      <c r="D73" s="55">
        <f t="shared" si="0"/>
        <v>9.1987511363960134E-8</v>
      </c>
      <c r="E73" s="1"/>
    </row>
    <row r="74" spans="1:5" x14ac:dyDescent="0.25">
      <c r="A74" s="11">
        <v>4321</v>
      </c>
      <c r="B74" s="1" t="s">
        <v>138</v>
      </c>
      <c r="C74" s="57">
        <v>0</v>
      </c>
      <c r="D74" s="55">
        <f t="shared" si="0"/>
        <v>0</v>
      </c>
      <c r="E74" s="1"/>
    </row>
    <row r="75" spans="1:5" x14ac:dyDescent="0.25">
      <c r="A75" s="11">
        <v>4322</v>
      </c>
      <c r="B75" s="1" t="s">
        <v>139</v>
      </c>
      <c r="C75" s="57">
        <v>0</v>
      </c>
      <c r="D75" s="55">
        <f t="shared" si="0"/>
        <v>0</v>
      </c>
      <c r="E75" s="1"/>
    </row>
    <row r="76" spans="1:5" x14ac:dyDescent="0.25">
      <c r="A76" s="11">
        <v>4323</v>
      </c>
      <c r="B76" s="1" t="s">
        <v>140</v>
      </c>
      <c r="C76" s="57">
        <v>0</v>
      </c>
      <c r="D76" s="55">
        <f t="shared" ref="D76:D90" si="1">IFERROR(C76/$C$9,"")</f>
        <v>0</v>
      </c>
      <c r="E76" s="1"/>
    </row>
    <row r="77" spans="1:5" x14ac:dyDescent="0.25">
      <c r="A77" s="11">
        <v>4324</v>
      </c>
      <c r="B77" s="1" t="s">
        <v>141</v>
      </c>
      <c r="C77" s="57">
        <v>0</v>
      </c>
      <c r="D77" s="55">
        <f t="shared" si="1"/>
        <v>0</v>
      </c>
      <c r="E77" s="1"/>
    </row>
    <row r="78" spans="1:5" x14ac:dyDescent="0.25">
      <c r="A78" s="11">
        <v>4325</v>
      </c>
      <c r="B78" s="1" t="s">
        <v>142</v>
      </c>
      <c r="C78" s="57">
        <v>285.17</v>
      </c>
      <c r="D78" s="55">
        <f t="shared" si="1"/>
        <v>9.1987511363960134E-8</v>
      </c>
      <c r="E78" s="1"/>
    </row>
    <row r="79" spans="1:5" x14ac:dyDescent="0.25">
      <c r="A79" s="10">
        <v>4330</v>
      </c>
      <c r="B79" s="6" t="s">
        <v>143</v>
      </c>
      <c r="C79" s="56">
        <f>+C80</f>
        <v>0</v>
      </c>
      <c r="D79" s="55">
        <f t="shared" si="1"/>
        <v>0</v>
      </c>
      <c r="E79" s="1"/>
    </row>
    <row r="80" spans="1:5" x14ac:dyDescent="0.25">
      <c r="A80" s="11">
        <v>4331</v>
      </c>
      <c r="B80" s="1" t="s">
        <v>143</v>
      </c>
      <c r="C80" s="57">
        <v>0</v>
      </c>
      <c r="D80" s="55">
        <f t="shared" si="1"/>
        <v>0</v>
      </c>
      <c r="E80" s="1"/>
    </row>
    <row r="81" spans="1:5" x14ac:dyDescent="0.25">
      <c r="A81" s="10">
        <v>4340</v>
      </c>
      <c r="B81" s="6" t="s">
        <v>144</v>
      </c>
      <c r="C81" s="56">
        <f>+C82</f>
        <v>3775000</v>
      </c>
      <c r="D81" s="55">
        <f t="shared" si="1"/>
        <v>1.2177047213905723E-3</v>
      </c>
      <c r="E81" s="1"/>
    </row>
    <row r="82" spans="1:5" x14ac:dyDescent="0.25">
      <c r="A82" s="11">
        <v>4341</v>
      </c>
      <c r="B82" s="1" t="s">
        <v>144</v>
      </c>
      <c r="C82" s="57">
        <v>3775000</v>
      </c>
      <c r="D82" s="55">
        <f t="shared" si="1"/>
        <v>1.2177047213905723E-3</v>
      </c>
      <c r="E82" s="1"/>
    </row>
    <row r="83" spans="1:5" x14ac:dyDescent="0.25">
      <c r="A83" s="10">
        <v>4390</v>
      </c>
      <c r="B83" s="6" t="s">
        <v>145</v>
      </c>
      <c r="C83" s="56">
        <f>+SUM(C84:C90)</f>
        <v>443421.03</v>
      </c>
      <c r="D83" s="55">
        <f t="shared" si="1"/>
        <v>1.4303467067413792E-4</v>
      </c>
      <c r="E83" s="1"/>
    </row>
    <row r="84" spans="1:5" x14ac:dyDescent="0.25">
      <c r="A84" s="11">
        <v>4392</v>
      </c>
      <c r="B84" s="1" t="s">
        <v>146</v>
      </c>
      <c r="C84" s="57">
        <v>0</v>
      </c>
      <c r="D84" s="55">
        <f t="shared" si="1"/>
        <v>0</v>
      </c>
      <c r="E84" s="1"/>
    </row>
    <row r="85" spans="1:5" x14ac:dyDescent="0.25">
      <c r="A85" s="11">
        <v>4393</v>
      </c>
      <c r="B85" s="1" t="s">
        <v>147</v>
      </c>
      <c r="C85" s="57">
        <v>0</v>
      </c>
      <c r="D85" s="55">
        <f t="shared" si="1"/>
        <v>0</v>
      </c>
      <c r="E85" s="1"/>
    </row>
    <row r="86" spans="1:5" x14ac:dyDescent="0.25">
      <c r="A86" s="11">
        <v>4394</v>
      </c>
      <c r="B86" s="1" t="s">
        <v>148</v>
      </c>
      <c r="C86" s="57">
        <v>0</v>
      </c>
      <c r="D86" s="55">
        <f t="shared" si="1"/>
        <v>0</v>
      </c>
      <c r="E86" s="1"/>
    </row>
    <row r="87" spans="1:5" x14ac:dyDescent="0.25">
      <c r="A87" s="11">
        <v>4395</v>
      </c>
      <c r="B87" s="1" t="s">
        <v>149</v>
      </c>
      <c r="C87" s="57">
        <v>0</v>
      </c>
      <c r="D87" s="55">
        <f t="shared" si="1"/>
        <v>0</v>
      </c>
      <c r="E87" s="1"/>
    </row>
    <row r="88" spans="1:5" x14ac:dyDescent="0.25">
      <c r="A88" s="11">
        <v>4396</v>
      </c>
      <c r="B88" s="1" t="s">
        <v>150</v>
      </c>
      <c r="C88" s="57">
        <v>0</v>
      </c>
      <c r="D88" s="55">
        <f t="shared" si="1"/>
        <v>0</v>
      </c>
      <c r="E88" s="1"/>
    </row>
    <row r="89" spans="1:5" x14ac:dyDescent="0.25">
      <c r="A89" s="11">
        <v>4397</v>
      </c>
      <c r="B89" s="1" t="s">
        <v>151</v>
      </c>
      <c r="C89" s="57">
        <v>0</v>
      </c>
      <c r="D89" s="55">
        <f t="shared" si="1"/>
        <v>0</v>
      </c>
      <c r="E89" s="1"/>
    </row>
    <row r="90" spans="1:5" x14ac:dyDescent="0.25">
      <c r="A90" s="11">
        <v>4399</v>
      </c>
      <c r="B90" s="1" t="s">
        <v>145</v>
      </c>
      <c r="C90" s="57">
        <v>443421.03</v>
      </c>
      <c r="D90" s="55">
        <f t="shared" si="1"/>
        <v>1.4303467067413792E-4</v>
      </c>
      <c r="E90" s="1"/>
    </row>
    <row r="91" spans="1:5" ht="9.75" customHeight="1" x14ac:dyDescent="0.25">
      <c r="A91" s="4"/>
      <c r="B91" s="4"/>
      <c r="C91" s="60"/>
      <c r="D91" s="67"/>
      <c r="E91" s="4"/>
    </row>
    <row r="92" spans="1:5" ht="9.75" customHeight="1" x14ac:dyDescent="0.25">
      <c r="A92" s="45" t="s">
        <v>152</v>
      </c>
      <c r="B92" s="45"/>
      <c r="C92" s="59"/>
      <c r="D92" s="66"/>
      <c r="E92" s="45"/>
    </row>
    <row r="93" spans="1:5" x14ac:dyDescent="0.25">
      <c r="A93" s="46" t="s">
        <v>70</v>
      </c>
      <c r="B93" s="46" t="s">
        <v>71</v>
      </c>
      <c r="C93" s="62" t="s">
        <v>72</v>
      </c>
      <c r="D93" s="68" t="s">
        <v>73</v>
      </c>
      <c r="E93" s="47" t="s">
        <v>74</v>
      </c>
    </row>
    <row r="94" spans="1:5" x14ac:dyDescent="0.25">
      <c r="A94" s="10">
        <v>5000</v>
      </c>
      <c r="B94" s="6" t="s">
        <v>13</v>
      </c>
      <c r="C94" s="56">
        <f>+C95+C123+C156+C166+C181+C210</f>
        <v>1463049273.8399999</v>
      </c>
      <c r="D94" s="55">
        <f>IFERROR(C94/$C$94,"")</f>
        <v>1</v>
      </c>
      <c r="E94" s="1"/>
    </row>
    <row r="95" spans="1:5" x14ac:dyDescent="0.25">
      <c r="A95" s="10">
        <v>5100</v>
      </c>
      <c r="B95" s="6" t="s">
        <v>153</v>
      </c>
      <c r="C95" s="56">
        <f>+C96+C103+C113</f>
        <v>961754809.91999996</v>
      </c>
      <c r="D95" s="55">
        <f t="shared" ref="D95:D158" si="2">IFERROR(C95/$C$94,"")</f>
        <v>0.6573632393089025</v>
      </c>
      <c r="E95" s="1"/>
    </row>
    <row r="96" spans="1:5" x14ac:dyDescent="0.25">
      <c r="A96" s="10">
        <v>5110</v>
      </c>
      <c r="B96" s="6" t="s">
        <v>154</v>
      </c>
      <c r="C96" s="56">
        <f>+SUM(C97:C102)</f>
        <v>665333077.31999993</v>
      </c>
      <c r="D96" s="55">
        <f t="shared" si="2"/>
        <v>0.45475780564364043</v>
      </c>
      <c r="E96" s="17" t="s">
        <v>561</v>
      </c>
    </row>
    <row r="97" spans="1:5" x14ac:dyDescent="0.25">
      <c r="A97" s="11">
        <v>5111</v>
      </c>
      <c r="B97" s="1" t="s">
        <v>155</v>
      </c>
      <c r="C97" s="57">
        <v>290145018.54000002</v>
      </c>
      <c r="D97" s="55">
        <f t="shared" si="2"/>
        <v>0.19831527463081908</v>
      </c>
      <c r="E97" s="1"/>
    </row>
    <row r="98" spans="1:5" x14ac:dyDescent="0.25">
      <c r="A98" s="11">
        <v>5112</v>
      </c>
      <c r="B98" s="1" t="s">
        <v>156</v>
      </c>
      <c r="C98" s="57">
        <v>11973877.529999999</v>
      </c>
      <c r="D98" s="55">
        <f t="shared" si="2"/>
        <v>8.1841929346458033E-3</v>
      </c>
      <c r="E98" s="1"/>
    </row>
    <row r="99" spans="1:5" x14ac:dyDescent="0.25">
      <c r="A99" s="11">
        <v>5113</v>
      </c>
      <c r="B99" s="1" t="s">
        <v>157</v>
      </c>
      <c r="C99" s="57">
        <v>29782267.549999997</v>
      </c>
      <c r="D99" s="55">
        <f t="shared" si="2"/>
        <v>2.0356298371162724E-2</v>
      </c>
      <c r="E99" s="1"/>
    </row>
    <row r="100" spans="1:5" x14ac:dyDescent="0.25">
      <c r="A100" s="11">
        <v>5114</v>
      </c>
      <c r="B100" s="1" t="s">
        <v>158</v>
      </c>
      <c r="C100" s="57">
        <v>135942309.78999999</v>
      </c>
      <c r="D100" s="55">
        <f t="shared" si="2"/>
        <v>9.2917109642656329E-2</v>
      </c>
      <c r="E100" s="1"/>
    </row>
    <row r="101" spans="1:5" x14ac:dyDescent="0.25">
      <c r="A101" s="11">
        <v>5115</v>
      </c>
      <c r="B101" s="1" t="s">
        <v>159</v>
      </c>
      <c r="C101" s="57">
        <v>197489603.91</v>
      </c>
      <c r="D101" s="55">
        <f t="shared" si="2"/>
        <v>0.13498493006435652</v>
      </c>
      <c r="E101" s="1"/>
    </row>
    <row r="102" spans="1:5" x14ac:dyDescent="0.25">
      <c r="A102" s="11">
        <v>5116</v>
      </c>
      <c r="B102" s="1" t="s">
        <v>160</v>
      </c>
      <c r="C102" s="57">
        <v>0</v>
      </c>
      <c r="D102" s="55">
        <f t="shared" si="2"/>
        <v>0</v>
      </c>
      <c r="E102" s="1"/>
    </row>
    <row r="103" spans="1:5" x14ac:dyDescent="0.25">
      <c r="A103" s="10">
        <v>5120</v>
      </c>
      <c r="B103" s="6" t="s">
        <v>161</v>
      </c>
      <c r="C103" s="56">
        <f>+SUM(C104:C112)</f>
        <v>61428390.649999999</v>
      </c>
      <c r="D103" s="55">
        <f t="shared" si="2"/>
        <v>4.1986549426849894E-2</v>
      </c>
      <c r="E103" s="1"/>
    </row>
    <row r="104" spans="1:5" x14ac:dyDescent="0.25">
      <c r="A104" s="11">
        <v>5121</v>
      </c>
      <c r="B104" s="1" t="s">
        <v>162</v>
      </c>
      <c r="C104" s="57">
        <v>1669296.27</v>
      </c>
      <c r="D104" s="55">
        <f t="shared" si="2"/>
        <v>1.1409706425120412E-3</v>
      </c>
      <c r="E104" s="1"/>
    </row>
    <row r="105" spans="1:5" x14ac:dyDescent="0.25">
      <c r="A105" s="11">
        <v>5122</v>
      </c>
      <c r="B105" s="1" t="s">
        <v>163</v>
      </c>
      <c r="C105" s="57">
        <v>2115569.98</v>
      </c>
      <c r="D105" s="55">
        <f t="shared" si="2"/>
        <v>1.4460004989766053E-3</v>
      </c>
      <c r="E105" s="1"/>
    </row>
    <row r="106" spans="1:5" x14ac:dyDescent="0.25">
      <c r="A106" s="11">
        <v>5123</v>
      </c>
      <c r="B106" s="1" t="s">
        <v>164</v>
      </c>
      <c r="C106" s="57">
        <v>306397.5</v>
      </c>
      <c r="D106" s="55">
        <f t="shared" si="2"/>
        <v>2.0942391037576759E-4</v>
      </c>
      <c r="E106" s="1"/>
    </row>
    <row r="107" spans="1:5" x14ac:dyDescent="0.25">
      <c r="A107" s="11">
        <v>5124</v>
      </c>
      <c r="B107" s="1" t="s">
        <v>165</v>
      </c>
      <c r="C107" s="57">
        <v>4834358.0000000009</v>
      </c>
      <c r="D107" s="55">
        <f t="shared" si="2"/>
        <v>3.3043029284389566E-3</v>
      </c>
      <c r="E107" s="1"/>
    </row>
    <row r="108" spans="1:5" x14ac:dyDescent="0.25">
      <c r="A108" s="11">
        <v>5125</v>
      </c>
      <c r="B108" s="1" t="s">
        <v>166</v>
      </c>
      <c r="C108" s="57">
        <v>1152596.6700000002</v>
      </c>
      <c r="D108" s="55">
        <f t="shared" si="2"/>
        <v>7.8780441001472987E-4</v>
      </c>
      <c r="E108" s="1"/>
    </row>
    <row r="109" spans="1:5" x14ac:dyDescent="0.25">
      <c r="A109" s="11">
        <v>5126</v>
      </c>
      <c r="B109" s="1" t="s">
        <v>167</v>
      </c>
      <c r="C109" s="57">
        <v>40680365.839999996</v>
      </c>
      <c r="D109" s="55">
        <f t="shared" si="2"/>
        <v>2.7805191914847857E-2</v>
      </c>
      <c r="E109" s="1"/>
    </row>
    <row r="110" spans="1:5" x14ac:dyDescent="0.25">
      <c r="A110" s="11">
        <v>5127</v>
      </c>
      <c r="B110" s="1" t="s">
        <v>168</v>
      </c>
      <c r="C110" s="57">
        <v>3436601.6699999995</v>
      </c>
      <c r="D110" s="55">
        <f t="shared" si="2"/>
        <v>2.3489309153478508E-3</v>
      </c>
      <c r="E110" s="1"/>
    </row>
    <row r="111" spans="1:5" x14ac:dyDescent="0.25">
      <c r="A111" s="11">
        <v>5128</v>
      </c>
      <c r="B111" s="1" t="s">
        <v>169</v>
      </c>
      <c r="C111" s="57">
        <v>602033.80999999994</v>
      </c>
      <c r="D111" s="55">
        <f t="shared" si="2"/>
        <v>4.1149250456880976E-4</v>
      </c>
      <c r="E111" s="1"/>
    </row>
    <row r="112" spans="1:5" x14ac:dyDescent="0.25">
      <c r="A112" s="11">
        <v>5129</v>
      </c>
      <c r="B112" s="1" t="s">
        <v>170</v>
      </c>
      <c r="C112" s="57">
        <v>6631170.9099999992</v>
      </c>
      <c r="D112" s="55">
        <f t="shared" si="2"/>
        <v>4.5324317017672701E-3</v>
      </c>
      <c r="E112" s="1"/>
    </row>
    <row r="113" spans="1:5" x14ac:dyDescent="0.25">
      <c r="A113" s="10">
        <v>5130</v>
      </c>
      <c r="B113" s="6" t="s">
        <v>171</v>
      </c>
      <c r="C113" s="56">
        <f>+SUM(C114:C122)</f>
        <v>234993341.95000005</v>
      </c>
      <c r="D113" s="55">
        <f t="shared" si="2"/>
        <v>0.16061888423841225</v>
      </c>
      <c r="E113" s="17" t="s">
        <v>562</v>
      </c>
    </row>
    <row r="114" spans="1:5" x14ac:dyDescent="0.25">
      <c r="A114" s="11">
        <v>5131</v>
      </c>
      <c r="B114" s="1" t="s">
        <v>172</v>
      </c>
      <c r="C114" s="57">
        <v>44992587.420000009</v>
      </c>
      <c r="D114" s="55">
        <f t="shared" si="2"/>
        <v>3.0752612522686937E-2</v>
      </c>
      <c r="E114" s="1"/>
    </row>
    <row r="115" spans="1:5" x14ac:dyDescent="0.25">
      <c r="A115" s="11">
        <v>5132</v>
      </c>
      <c r="B115" s="1" t="s">
        <v>173</v>
      </c>
      <c r="C115" s="57">
        <v>11274767.370000001</v>
      </c>
      <c r="D115" s="55">
        <f t="shared" si="2"/>
        <v>7.7063483585946661E-3</v>
      </c>
      <c r="E115" s="1"/>
    </row>
    <row r="116" spans="1:5" x14ac:dyDescent="0.25">
      <c r="A116" s="11">
        <v>5133</v>
      </c>
      <c r="B116" s="1" t="s">
        <v>174</v>
      </c>
      <c r="C116" s="57">
        <v>20275577.620000001</v>
      </c>
      <c r="D116" s="55">
        <f t="shared" si="2"/>
        <v>1.3858437977815745E-2</v>
      </c>
      <c r="E116" s="1"/>
    </row>
    <row r="117" spans="1:5" x14ac:dyDescent="0.25">
      <c r="A117" s="11">
        <v>5134</v>
      </c>
      <c r="B117" s="1" t="s">
        <v>175</v>
      </c>
      <c r="C117" s="57">
        <v>10743531.299999999</v>
      </c>
      <c r="D117" s="55">
        <f t="shared" si="2"/>
        <v>7.3432463910131562E-3</v>
      </c>
      <c r="E117" s="1"/>
    </row>
    <row r="118" spans="1:5" x14ac:dyDescent="0.25">
      <c r="A118" s="11">
        <v>5135</v>
      </c>
      <c r="B118" s="1" t="s">
        <v>176</v>
      </c>
      <c r="C118" s="57">
        <v>109825746.13000001</v>
      </c>
      <c r="D118" s="55">
        <f t="shared" si="2"/>
        <v>7.5066334465786852E-2</v>
      </c>
      <c r="E118" s="1"/>
    </row>
    <row r="119" spans="1:5" x14ac:dyDescent="0.25">
      <c r="A119" s="11">
        <v>5136</v>
      </c>
      <c r="B119" s="1" t="s">
        <v>177</v>
      </c>
      <c r="C119" s="57">
        <v>15060608.27</v>
      </c>
      <c r="D119" s="55">
        <f t="shared" si="2"/>
        <v>1.0293985677236349E-2</v>
      </c>
      <c r="E119" s="1"/>
    </row>
    <row r="120" spans="1:5" x14ac:dyDescent="0.25">
      <c r="A120" s="11">
        <v>5137</v>
      </c>
      <c r="B120" s="1" t="s">
        <v>178</v>
      </c>
      <c r="C120" s="57">
        <v>213731.12</v>
      </c>
      <c r="D120" s="55">
        <f t="shared" si="2"/>
        <v>1.4608607093527992E-4</v>
      </c>
      <c r="E120" s="1"/>
    </row>
    <row r="121" spans="1:5" x14ac:dyDescent="0.25">
      <c r="A121" s="11">
        <v>5138</v>
      </c>
      <c r="B121" s="1" t="s">
        <v>179</v>
      </c>
      <c r="C121" s="57">
        <v>6334115.1099999994</v>
      </c>
      <c r="D121" s="55">
        <f t="shared" si="2"/>
        <v>4.3293928805112156E-3</v>
      </c>
      <c r="E121" s="1"/>
    </row>
    <row r="122" spans="1:5" x14ac:dyDescent="0.25">
      <c r="A122" s="11">
        <v>5139</v>
      </c>
      <c r="B122" s="1" t="s">
        <v>180</v>
      </c>
      <c r="C122" s="57">
        <v>16272677.610000001</v>
      </c>
      <c r="D122" s="55">
        <f t="shared" si="2"/>
        <v>1.1122439893832032E-2</v>
      </c>
      <c r="E122" s="1"/>
    </row>
    <row r="123" spans="1:5" x14ac:dyDescent="0.25">
      <c r="A123" s="10">
        <v>5200</v>
      </c>
      <c r="B123" s="6" t="s">
        <v>181</v>
      </c>
      <c r="C123" s="56">
        <f>+C124+C127+C130+C133+C138+C142+C145+C147+C153</f>
        <v>416058540.08000004</v>
      </c>
      <c r="D123" s="55">
        <f t="shared" si="2"/>
        <v>0.28437766760103017</v>
      </c>
    </row>
    <row r="124" spans="1:5" x14ac:dyDescent="0.25">
      <c r="A124" s="10">
        <v>5210</v>
      </c>
      <c r="B124" s="6" t="s">
        <v>182</v>
      </c>
      <c r="C124" s="56">
        <f>+SUM(C125:C126)</f>
        <v>0</v>
      </c>
      <c r="D124" s="55">
        <f t="shared" si="2"/>
        <v>0</v>
      </c>
      <c r="E124" s="1"/>
    </row>
    <row r="125" spans="1:5" x14ac:dyDescent="0.25">
      <c r="A125" s="11">
        <v>5211</v>
      </c>
      <c r="B125" s="1" t="s">
        <v>183</v>
      </c>
      <c r="C125" s="57">
        <v>0</v>
      </c>
      <c r="D125" s="55">
        <f t="shared" si="2"/>
        <v>0</v>
      </c>
      <c r="E125" s="1"/>
    </row>
    <row r="126" spans="1:5" x14ac:dyDescent="0.25">
      <c r="A126" s="11">
        <v>5212</v>
      </c>
      <c r="B126" s="1" t="s">
        <v>184</v>
      </c>
      <c r="C126" s="57">
        <v>0</v>
      </c>
      <c r="D126" s="55">
        <f t="shared" si="2"/>
        <v>0</v>
      </c>
      <c r="E126" s="1"/>
    </row>
    <row r="127" spans="1:5" x14ac:dyDescent="0.25">
      <c r="A127" s="10">
        <v>5220</v>
      </c>
      <c r="B127" s="6" t="s">
        <v>185</v>
      </c>
      <c r="C127" s="56">
        <f>+SUM(C128:C129)</f>
        <v>335280130.18000007</v>
      </c>
      <c r="D127" s="55">
        <f t="shared" si="2"/>
        <v>0.22916530302496602</v>
      </c>
      <c r="E127" s="17" t="s">
        <v>563</v>
      </c>
    </row>
    <row r="128" spans="1:5" x14ac:dyDescent="0.25">
      <c r="A128" s="11">
        <v>5221</v>
      </c>
      <c r="B128" s="1" t="s">
        <v>186</v>
      </c>
      <c r="C128" s="57">
        <v>0</v>
      </c>
      <c r="D128" s="55">
        <f t="shared" si="2"/>
        <v>0</v>
      </c>
      <c r="E128" s="1"/>
    </row>
    <row r="129" spans="1:5" x14ac:dyDescent="0.25">
      <c r="A129" s="11">
        <v>5222</v>
      </c>
      <c r="B129" s="1" t="s">
        <v>187</v>
      </c>
      <c r="C129" s="57">
        <v>335280130.18000007</v>
      </c>
      <c r="D129" s="55">
        <f t="shared" si="2"/>
        <v>0.22916530302496602</v>
      </c>
      <c r="E129" s="1"/>
    </row>
    <row r="130" spans="1:5" x14ac:dyDescent="0.25">
      <c r="A130" s="10">
        <v>5230</v>
      </c>
      <c r="B130" s="6" t="s">
        <v>130</v>
      </c>
      <c r="C130" s="56">
        <f>+SUM(C131:C132)</f>
        <v>12130654.59</v>
      </c>
      <c r="D130" s="55">
        <f t="shared" si="2"/>
        <v>8.2913506789564339E-3</v>
      </c>
      <c r="E130" s="1"/>
    </row>
    <row r="131" spans="1:5" x14ac:dyDescent="0.25">
      <c r="A131" s="11">
        <v>5231</v>
      </c>
      <c r="B131" s="1" t="s">
        <v>188</v>
      </c>
      <c r="C131" s="57">
        <v>12130654.59</v>
      </c>
      <c r="D131" s="55">
        <f t="shared" si="2"/>
        <v>8.2913506789564339E-3</v>
      </c>
      <c r="E131" s="1"/>
    </row>
    <row r="132" spans="1:5" x14ac:dyDescent="0.25">
      <c r="A132" s="11">
        <v>5232</v>
      </c>
      <c r="B132" s="1" t="s">
        <v>189</v>
      </c>
      <c r="C132" s="57">
        <v>0</v>
      </c>
      <c r="D132" s="55">
        <f t="shared" si="2"/>
        <v>0</v>
      </c>
      <c r="E132" s="1"/>
    </row>
    <row r="133" spans="1:5" x14ac:dyDescent="0.25">
      <c r="A133" s="10">
        <v>5240</v>
      </c>
      <c r="B133" s="6" t="s">
        <v>190</v>
      </c>
      <c r="C133" s="56">
        <f>+SUM(C134:C137)</f>
        <v>68248178.109999999</v>
      </c>
      <c r="D133" s="55">
        <f t="shared" si="2"/>
        <v>4.6647901291029019E-2</v>
      </c>
      <c r="E133" s="1"/>
    </row>
    <row r="134" spans="1:5" x14ac:dyDescent="0.25">
      <c r="A134" s="11">
        <v>5241</v>
      </c>
      <c r="B134" s="1" t="s">
        <v>191</v>
      </c>
      <c r="C134" s="57">
        <v>47291186.240000002</v>
      </c>
      <c r="D134" s="55">
        <f t="shared" si="2"/>
        <v>3.2323713962057438E-2</v>
      </c>
      <c r="E134" s="1"/>
    </row>
    <row r="135" spans="1:5" x14ac:dyDescent="0.25">
      <c r="A135" s="11">
        <v>5242</v>
      </c>
      <c r="B135" s="1" t="s">
        <v>192</v>
      </c>
      <c r="C135" s="57">
        <v>18570242.949999999</v>
      </c>
      <c r="D135" s="55">
        <f t="shared" si="2"/>
        <v>1.2692834945510423E-2</v>
      </c>
      <c r="E135" s="1"/>
    </row>
    <row r="136" spans="1:5" x14ac:dyDescent="0.25">
      <c r="A136" s="11">
        <v>5243</v>
      </c>
      <c r="B136" s="1" t="s">
        <v>193</v>
      </c>
      <c r="C136" s="57">
        <v>2386748.92</v>
      </c>
      <c r="D136" s="55">
        <f t="shared" si="2"/>
        <v>1.6313523834611578E-3</v>
      </c>
      <c r="E136" s="1"/>
    </row>
    <row r="137" spans="1:5" x14ac:dyDescent="0.25">
      <c r="A137" s="11">
        <v>5244</v>
      </c>
      <c r="B137" s="1" t="s">
        <v>194</v>
      </c>
      <c r="C137" s="57">
        <v>0</v>
      </c>
      <c r="D137" s="55">
        <f t="shared" si="2"/>
        <v>0</v>
      </c>
      <c r="E137" s="1"/>
    </row>
    <row r="138" spans="1:5" x14ac:dyDescent="0.25">
      <c r="A138" s="10">
        <v>5250</v>
      </c>
      <c r="B138" s="6" t="s">
        <v>131</v>
      </c>
      <c r="C138" s="56">
        <f>+SUM(C139:C141)</f>
        <v>373111.2</v>
      </c>
      <c r="D138" s="55">
        <f t="shared" si="2"/>
        <v>2.5502298977307289E-4</v>
      </c>
      <c r="E138" s="1"/>
    </row>
    <row r="139" spans="1:5" x14ac:dyDescent="0.25">
      <c r="A139" s="11">
        <v>5251</v>
      </c>
      <c r="B139" s="1" t="s">
        <v>195</v>
      </c>
      <c r="C139" s="57">
        <v>373111.2</v>
      </c>
      <c r="D139" s="55">
        <f t="shared" si="2"/>
        <v>2.5502298977307289E-4</v>
      </c>
      <c r="E139" s="1"/>
    </row>
    <row r="140" spans="1:5" x14ac:dyDescent="0.25">
      <c r="A140" s="11">
        <v>5252</v>
      </c>
      <c r="B140" s="1" t="s">
        <v>196</v>
      </c>
      <c r="C140" s="57">
        <v>0</v>
      </c>
      <c r="D140" s="55">
        <f t="shared" si="2"/>
        <v>0</v>
      </c>
      <c r="E140" s="1"/>
    </row>
    <row r="141" spans="1:5" x14ac:dyDescent="0.25">
      <c r="A141" s="11">
        <v>5259</v>
      </c>
      <c r="B141" s="1" t="s">
        <v>197</v>
      </c>
      <c r="C141" s="57">
        <v>0</v>
      </c>
      <c r="D141" s="55">
        <f t="shared" si="2"/>
        <v>0</v>
      </c>
      <c r="E141" s="1"/>
    </row>
    <row r="142" spans="1:5" x14ac:dyDescent="0.25">
      <c r="A142" s="10">
        <v>5260</v>
      </c>
      <c r="B142" s="6" t="s">
        <v>198</v>
      </c>
      <c r="C142" s="56">
        <f>+SUM(C143:C144)</f>
        <v>0</v>
      </c>
      <c r="D142" s="55">
        <f t="shared" si="2"/>
        <v>0</v>
      </c>
      <c r="E142" s="1"/>
    </row>
    <row r="143" spans="1:5" x14ac:dyDescent="0.25">
      <c r="A143" s="11">
        <v>5261</v>
      </c>
      <c r="B143" s="1" t="s">
        <v>199</v>
      </c>
      <c r="C143" s="57">
        <v>0</v>
      </c>
      <c r="D143" s="55">
        <f t="shared" si="2"/>
        <v>0</v>
      </c>
      <c r="E143" s="1"/>
    </row>
    <row r="144" spans="1:5" x14ac:dyDescent="0.25">
      <c r="A144" s="11">
        <v>5262</v>
      </c>
      <c r="B144" s="1" t="s">
        <v>200</v>
      </c>
      <c r="C144" s="57">
        <v>0</v>
      </c>
      <c r="D144" s="55">
        <f t="shared" si="2"/>
        <v>0</v>
      </c>
      <c r="E144" s="1"/>
    </row>
    <row r="145" spans="1:5" x14ac:dyDescent="0.25">
      <c r="A145" s="10">
        <v>5270</v>
      </c>
      <c r="B145" s="6" t="s">
        <v>201</v>
      </c>
      <c r="C145" s="56">
        <f>+C146</f>
        <v>0</v>
      </c>
      <c r="D145" s="55">
        <f t="shared" si="2"/>
        <v>0</v>
      </c>
      <c r="E145" s="1"/>
    </row>
    <row r="146" spans="1:5" x14ac:dyDescent="0.25">
      <c r="A146" s="11">
        <v>5271</v>
      </c>
      <c r="B146" s="1" t="s">
        <v>202</v>
      </c>
      <c r="C146" s="57">
        <v>0</v>
      </c>
      <c r="D146" s="55">
        <f t="shared" si="2"/>
        <v>0</v>
      </c>
      <c r="E146" s="1"/>
    </row>
    <row r="147" spans="1:5" x14ac:dyDescent="0.25">
      <c r="A147" s="10">
        <v>5280</v>
      </c>
      <c r="B147" s="6" t="s">
        <v>203</v>
      </c>
      <c r="C147" s="56">
        <f>+SUM(C148:C152)</f>
        <v>0</v>
      </c>
      <c r="D147" s="55">
        <f t="shared" si="2"/>
        <v>0</v>
      </c>
      <c r="E147" s="1"/>
    </row>
    <row r="148" spans="1:5" x14ac:dyDescent="0.25">
      <c r="A148" s="11">
        <v>5281</v>
      </c>
      <c r="B148" s="1" t="s">
        <v>204</v>
      </c>
      <c r="C148" s="57">
        <v>0</v>
      </c>
      <c r="D148" s="55">
        <f t="shared" si="2"/>
        <v>0</v>
      </c>
      <c r="E148" s="1"/>
    </row>
    <row r="149" spans="1:5" x14ac:dyDescent="0.25">
      <c r="A149" s="11">
        <v>5282</v>
      </c>
      <c r="B149" s="1" t="s">
        <v>205</v>
      </c>
      <c r="C149" s="57">
        <v>0</v>
      </c>
      <c r="D149" s="55">
        <f t="shared" si="2"/>
        <v>0</v>
      </c>
      <c r="E149" s="1"/>
    </row>
    <row r="150" spans="1:5" x14ac:dyDescent="0.25">
      <c r="A150" s="11">
        <v>5283</v>
      </c>
      <c r="B150" s="1" t="s">
        <v>206</v>
      </c>
      <c r="C150" s="57">
        <v>0</v>
      </c>
      <c r="D150" s="55">
        <f t="shared" si="2"/>
        <v>0</v>
      </c>
      <c r="E150" s="1"/>
    </row>
    <row r="151" spans="1:5" x14ac:dyDescent="0.25">
      <c r="A151" s="11">
        <v>5284</v>
      </c>
      <c r="B151" s="1" t="s">
        <v>207</v>
      </c>
      <c r="C151" s="57">
        <v>0</v>
      </c>
      <c r="D151" s="55">
        <f t="shared" si="2"/>
        <v>0</v>
      </c>
      <c r="E151" s="1"/>
    </row>
    <row r="152" spans="1:5" x14ac:dyDescent="0.25">
      <c r="A152" s="11">
        <v>5285</v>
      </c>
      <c r="B152" s="1" t="s">
        <v>208</v>
      </c>
      <c r="C152" s="57">
        <v>0</v>
      </c>
      <c r="D152" s="55">
        <f t="shared" si="2"/>
        <v>0</v>
      </c>
      <c r="E152" s="1"/>
    </row>
    <row r="153" spans="1:5" x14ac:dyDescent="0.25">
      <c r="A153" s="10">
        <v>5290</v>
      </c>
      <c r="B153" s="6" t="s">
        <v>209</v>
      </c>
      <c r="C153" s="56">
        <f>+SUM(C154:C155)</f>
        <v>26466</v>
      </c>
      <c r="D153" s="55">
        <f t="shared" si="2"/>
        <v>1.8089616305632602E-5</v>
      </c>
      <c r="E153" s="1"/>
    </row>
    <row r="154" spans="1:5" x14ac:dyDescent="0.25">
      <c r="A154" s="11">
        <v>5291</v>
      </c>
      <c r="B154" s="1" t="s">
        <v>210</v>
      </c>
      <c r="C154" s="57">
        <v>26466</v>
      </c>
      <c r="D154" s="55">
        <f t="shared" si="2"/>
        <v>1.8089616305632602E-5</v>
      </c>
      <c r="E154" s="1"/>
    </row>
    <row r="155" spans="1:5" x14ac:dyDescent="0.25">
      <c r="A155" s="11">
        <v>5292</v>
      </c>
      <c r="B155" s="1" t="s">
        <v>211</v>
      </c>
      <c r="C155" s="57">
        <v>0</v>
      </c>
      <c r="D155" s="55">
        <f t="shared" si="2"/>
        <v>0</v>
      </c>
      <c r="E155" s="1"/>
    </row>
    <row r="156" spans="1:5" x14ac:dyDescent="0.25">
      <c r="A156" s="10">
        <v>5300</v>
      </c>
      <c r="B156" s="6" t="s">
        <v>212</v>
      </c>
      <c r="C156" s="56">
        <f>+C157+C160+C163</f>
        <v>0</v>
      </c>
      <c r="D156" s="55">
        <f t="shared" si="2"/>
        <v>0</v>
      </c>
      <c r="E156" s="1"/>
    </row>
    <row r="157" spans="1:5" x14ac:dyDescent="0.25">
      <c r="A157" s="10">
        <v>5310</v>
      </c>
      <c r="B157" s="6" t="s">
        <v>123</v>
      </c>
      <c r="C157" s="56">
        <f>+SUM(C158:C159)</f>
        <v>0</v>
      </c>
      <c r="D157" s="55">
        <f t="shared" si="2"/>
        <v>0</v>
      </c>
      <c r="E157" s="1"/>
    </row>
    <row r="158" spans="1:5" x14ac:dyDescent="0.25">
      <c r="A158" s="11">
        <v>5311</v>
      </c>
      <c r="B158" s="1" t="s">
        <v>213</v>
      </c>
      <c r="C158" s="57">
        <v>0</v>
      </c>
      <c r="D158" s="55">
        <f t="shared" si="2"/>
        <v>0</v>
      </c>
      <c r="E158" s="1"/>
    </row>
    <row r="159" spans="1:5" x14ac:dyDescent="0.25">
      <c r="A159" s="11">
        <v>5312</v>
      </c>
      <c r="B159" s="1" t="s">
        <v>214</v>
      </c>
      <c r="C159" s="57">
        <v>0</v>
      </c>
      <c r="D159" s="55">
        <f t="shared" ref="D159:D212" si="3">IFERROR(C159/$C$94,"")</f>
        <v>0</v>
      </c>
      <c r="E159" s="1"/>
    </row>
    <row r="160" spans="1:5" x14ac:dyDescent="0.25">
      <c r="A160" s="10">
        <v>5320</v>
      </c>
      <c r="B160" s="6" t="s">
        <v>124</v>
      </c>
      <c r="C160" s="56">
        <f>+SUM(C161:C162)</f>
        <v>0</v>
      </c>
      <c r="D160" s="55">
        <f t="shared" si="3"/>
        <v>0</v>
      </c>
      <c r="E160" s="1"/>
    </row>
    <row r="161" spans="1:5" x14ac:dyDescent="0.25">
      <c r="A161" s="11">
        <v>5321</v>
      </c>
      <c r="B161" s="1" t="s">
        <v>215</v>
      </c>
      <c r="C161" s="57">
        <v>0</v>
      </c>
      <c r="D161" s="55">
        <f t="shared" si="3"/>
        <v>0</v>
      </c>
      <c r="E161" s="1"/>
    </row>
    <row r="162" spans="1:5" x14ac:dyDescent="0.25">
      <c r="A162" s="11">
        <v>5322</v>
      </c>
      <c r="B162" s="1" t="s">
        <v>216</v>
      </c>
      <c r="C162" s="57">
        <v>0</v>
      </c>
      <c r="D162" s="55">
        <f t="shared" si="3"/>
        <v>0</v>
      </c>
      <c r="E162" s="1"/>
    </row>
    <row r="163" spans="1:5" x14ac:dyDescent="0.25">
      <c r="A163" s="10">
        <v>5330</v>
      </c>
      <c r="B163" s="6" t="s">
        <v>125</v>
      </c>
      <c r="C163" s="56">
        <f>+SUM(C164:C165)</f>
        <v>0</v>
      </c>
      <c r="D163" s="55">
        <f t="shared" si="3"/>
        <v>0</v>
      </c>
      <c r="E163" s="1"/>
    </row>
    <row r="164" spans="1:5" x14ac:dyDescent="0.25">
      <c r="A164" s="11">
        <v>5331</v>
      </c>
      <c r="B164" s="1" t="s">
        <v>217</v>
      </c>
      <c r="C164" s="57">
        <v>0</v>
      </c>
      <c r="D164" s="55">
        <f t="shared" si="3"/>
        <v>0</v>
      </c>
      <c r="E164" s="1"/>
    </row>
    <row r="165" spans="1:5" x14ac:dyDescent="0.25">
      <c r="A165" s="11">
        <v>5332</v>
      </c>
      <c r="B165" s="1" t="s">
        <v>218</v>
      </c>
      <c r="C165" s="57">
        <v>0</v>
      </c>
      <c r="D165" s="55">
        <f t="shared" si="3"/>
        <v>0</v>
      </c>
      <c r="E165" s="1"/>
    </row>
    <row r="166" spans="1:5" x14ac:dyDescent="0.25">
      <c r="A166" s="10">
        <v>5400</v>
      </c>
      <c r="B166" s="6" t="s">
        <v>219</v>
      </c>
      <c r="C166" s="56">
        <f>+C167+C170+C173+C176+C178</f>
        <v>32019269.52</v>
      </c>
      <c r="D166" s="55">
        <f t="shared" si="3"/>
        <v>2.1885298118470377E-2</v>
      </c>
      <c r="E166" s="1"/>
    </row>
    <row r="167" spans="1:5" x14ac:dyDescent="0.25">
      <c r="A167" s="10">
        <v>5410</v>
      </c>
      <c r="B167" s="6" t="s">
        <v>220</v>
      </c>
      <c r="C167" s="56">
        <f>+SUM(C168:C169)</f>
        <v>32019269.52</v>
      </c>
      <c r="D167" s="55">
        <f t="shared" si="3"/>
        <v>2.1885298118470377E-2</v>
      </c>
      <c r="E167" s="1"/>
    </row>
    <row r="168" spans="1:5" x14ac:dyDescent="0.25">
      <c r="A168" s="11">
        <v>5411</v>
      </c>
      <c r="B168" s="1" t="s">
        <v>221</v>
      </c>
      <c r="C168" s="57">
        <v>32019269.52</v>
      </c>
      <c r="D168" s="55">
        <f t="shared" si="3"/>
        <v>2.1885298118470377E-2</v>
      </c>
      <c r="E168" s="1"/>
    </row>
    <row r="169" spans="1:5" x14ac:dyDescent="0.25">
      <c r="A169" s="11">
        <v>5412</v>
      </c>
      <c r="B169" s="1" t="s">
        <v>222</v>
      </c>
      <c r="C169" s="57">
        <v>0</v>
      </c>
      <c r="D169" s="55">
        <f t="shared" si="3"/>
        <v>0</v>
      </c>
      <c r="E169" s="1"/>
    </row>
    <row r="170" spans="1:5" x14ac:dyDescent="0.25">
      <c r="A170" s="10">
        <v>5420</v>
      </c>
      <c r="B170" s="6" t="s">
        <v>223</v>
      </c>
      <c r="C170" s="56">
        <f>+SUM(C171:C172)</f>
        <v>0</v>
      </c>
      <c r="D170" s="55">
        <f t="shared" si="3"/>
        <v>0</v>
      </c>
      <c r="E170" s="1"/>
    </row>
    <row r="171" spans="1:5" x14ac:dyDescent="0.25">
      <c r="A171" s="11">
        <v>5421</v>
      </c>
      <c r="B171" s="1" t="s">
        <v>224</v>
      </c>
      <c r="C171" s="57">
        <v>0</v>
      </c>
      <c r="D171" s="55">
        <f t="shared" si="3"/>
        <v>0</v>
      </c>
      <c r="E171" s="1"/>
    </row>
    <row r="172" spans="1:5" x14ac:dyDescent="0.25">
      <c r="A172" s="11">
        <v>5422</v>
      </c>
      <c r="B172" s="1" t="s">
        <v>225</v>
      </c>
      <c r="C172" s="57">
        <v>0</v>
      </c>
      <c r="D172" s="55">
        <f t="shared" si="3"/>
        <v>0</v>
      </c>
      <c r="E172" s="1"/>
    </row>
    <row r="173" spans="1:5" x14ac:dyDescent="0.25">
      <c r="A173" s="10">
        <v>5430</v>
      </c>
      <c r="B173" s="6" t="s">
        <v>226</v>
      </c>
      <c r="C173" s="56">
        <f>+SUM(C174:C175)</f>
        <v>0</v>
      </c>
      <c r="D173" s="55">
        <f t="shared" si="3"/>
        <v>0</v>
      </c>
      <c r="E173" s="1"/>
    </row>
    <row r="174" spans="1:5" x14ac:dyDescent="0.25">
      <c r="A174" s="11">
        <v>5431</v>
      </c>
      <c r="B174" s="1" t="s">
        <v>227</v>
      </c>
      <c r="C174" s="57">
        <v>0</v>
      </c>
      <c r="D174" s="55">
        <f t="shared" si="3"/>
        <v>0</v>
      </c>
      <c r="E174" s="1"/>
    </row>
    <row r="175" spans="1:5" x14ac:dyDescent="0.25">
      <c r="A175" s="11">
        <v>5432</v>
      </c>
      <c r="B175" s="1" t="s">
        <v>228</v>
      </c>
      <c r="C175" s="57">
        <v>0</v>
      </c>
      <c r="D175" s="55">
        <f t="shared" si="3"/>
        <v>0</v>
      </c>
      <c r="E175" s="1"/>
    </row>
    <row r="176" spans="1:5" x14ac:dyDescent="0.25">
      <c r="A176" s="10">
        <v>5440</v>
      </c>
      <c r="B176" s="6" t="s">
        <v>229</v>
      </c>
      <c r="C176" s="56">
        <f>+SUM(C177)</f>
        <v>0</v>
      </c>
      <c r="D176" s="55">
        <f t="shared" si="3"/>
        <v>0</v>
      </c>
      <c r="E176" s="1"/>
    </row>
    <row r="177" spans="1:5" x14ac:dyDescent="0.25">
      <c r="A177" s="11">
        <v>5441</v>
      </c>
      <c r="B177" s="1" t="s">
        <v>229</v>
      </c>
      <c r="C177" s="57">
        <v>0</v>
      </c>
      <c r="D177" s="55">
        <f t="shared" si="3"/>
        <v>0</v>
      </c>
      <c r="E177" s="1"/>
    </row>
    <row r="178" spans="1:5" x14ac:dyDescent="0.25">
      <c r="A178" s="10">
        <v>5450</v>
      </c>
      <c r="B178" s="6" t="s">
        <v>230</v>
      </c>
      <c r="C178" s="56">
        <f>+SUM(C179:C180)</f>
        <v>0</v>
      </c>
      <c r="D178" s="55">
        <f t="shared" si="3"/>
        <v>0</v>
      </c>
      <c r="E178" s="1"/>
    </row>
    <row r="179" spans="1:5" x14ac:dyDescent="0.25">
      <c r="A179" s="11">
        <v>5451</v>
      </c>
      <c r="B179" s="1" t="s">
        <v>231</v>
      </c>
      <c r="C179" s="57">
        <v>0</v>
      </c>
      <c r="D179" s="55">
        <f t="shared" si="3"/>
        <v>0</v>
      </c>
      <c r="E179" s="1"/>
    </row>
    <row r="180" spans="1:5" x14ac:dyDescent="0.25">
      <c r="A180" s="11">
        <v>5452</v>
      </c>
      <c r="B180" s="1" t="s">
        <v>232</v>
      </c>
      <c r="C180" s="57">
        <v>0</v>
      </c>
      <c r="D180" s="55">
        <f t="shared" si="3"/>
        <v>0</v>
      </c>
      <c r="E180" s="1"/>
    </row>
    <row r="181" spans="1:5" x14ac:dyDescent="0.25">
      <c r="A181" s="10">
        <v>5500</v>
      </c>
      <c r="B181" s="6" t="s">
        <v>233</v>
      </c>
      <c r="C181" s="56">
        <f>+C182+C191+C194+C200</f>
        <v>49996203.740000002</v>
      </c>
      <c r="D181" s="55">
        <f t="shared" si="3"/>
        <v>3.4172604186308235E-2</v>
      </c>
      <c r="E181" s="1"/>
    </row>
    <row r="182" spans="1:5" x14ac:dyDescent="0.25">
      <c r="A182" s="10">
        <v>5510</v>
      </c>
      <c r="B182" s="6" t="s">
        <v>234</v>
      </c>
      <c r="C182" s="56">
        <f>+SUM(C183:C190)</f>
        <v>49885609.080000006</v>
      </c>
      <c r="D182" s="55">
        <f t="shared" si="3"/>
        <v>3.4097012296152869E-2</v>
      </c>
      <c r="E182" s="1"/>
    </row>
    <row r="183" spans="1:5" x14ac:dyDescent="0.25">
      <c r="A183" s="11">
        <v>5511</v>
      </c>
      <c r="B183" s="1" t="s">
        <v>235</v>
      </c>
      <c r="C183" s="57">
        <v>0</v>
      </c>
      <c r="D183" s="55">
        <f t="shared" si="3"/>
        <v>0</v>
      </c>
      <c r="E183" s="1"/>
    </row>
    <row r="184" spans="1:5" x14ac:dyDescent="0.25">
      <c r="A184" s="11">
        <v>5512</v>
      </c>
      <c r="B184" s="1" t="s">
        <v>236</v>
      </c>
      <c r="C184" s="57">
        <v>0</v>
      </c>
      <c r="D184" s="55">
        <f t="shared" si="3"/>
        <v>0</v>
      </c>
      <c r="E184" s="1"/>
    </row>
    <row r="185" spans="1:5" x14ac:dyDescent="0.25">
      <c r="A185" s="11">
        <v>5513</v>
      </c>
      <c r="B185" s="1" t="s">
        <v>237</v>
      </c>
      <c r="C185" s="57">
        <v>10706058.74</v>
      </c>
      <c r="D185" s="55">
        <f t="shared" si="3"/>
        <v>7.3176337471534967E-3</v>
      </c>
      <c r="E185" s="1"/>
    </row>
    <row r="186" spans="1:5" x14ac:dyDescent="0.25">
      <c r="A186" s="11">
        <v>5514</v>
      </c>
      <c r="B186" s="1" t="s">
        <v>238</v>
      </c>
      <c r="C186" s="57">
        <v>0</v>
      </c>
      <c r="D186" s="55">
        <f t="shared" si="3"/>
        <v>0</v>
      </c>
      <c r="E186" s="1"/>
    </row>
    <row r="187" spans="1:5" x14ac:dyDescent="0.25">
      <c r="A187" s="11">
        <v>5515</v>
      </c>
      <c r="B187" s="1" t="s">
        <v>239</v>
      </c>
      <c r="C187" s="57">
        <v>33926684.090000004</v>
      </c>
      <c r="D187" s="55">
        <f t="shared" si="3"/>
        <v>2.318902356648191E-2</v>
      </c>
      <c r="E187" s="1"/>
    </row>
    <row r="188" spans="1:5" x14ac:dyDescent="0.25">
      <c r="A188" s="11">
        <v>5516</v>
      </c>
      <c r="B188" s="1" t="s">
        <v>240</v>
      </c>
      <c r="C188" s="57">
        <v>3299.9399999999996</v>
      </c>
      <c r="D188" s="55">
        <f t="shared" si="3"/>
        <v>2.2555221201393954E-6</v>
      </c>
      <c r="E188" s="1"/>
    </row>
    <row r="189" spans="1:5" x14ac:dyDescent="0.25">
      <c r="A189" s="11">
        <v>5517</v>
      </c>
      <c r="B189" s="1" t="s">
        <v>241</v>
      </c>
      <c r="C189" s="57">
        <v>5240932.919999999</v>
      </c>
      <c r="D189" s="55">
        <f t="shared" si="3"/>
        <v>3.5821985039809065E-3</v>
      </c>
      <c r="E189" s="1"/>
    </row>
    <row r="190" spans="1:5" x14ac:dyDescent="0.25">
      <c r="A190" s="11">
        <v>5518</v>
      </c>
      <c r="B190" s="1" t="s">
        <v>242</v>
      </c>
      <c r="C190" s="57">
        <v>8633.39</v>
      </c>
      <c r="D190" s="55">
        <f t="shared" si="3"/>
        <v>5.9009564164167396E-6</v>
      </c>
      <c r="E190" s="1"/>
    </row>
    <row r="191" spans="1:5" x14ac:dyDescent="0.25">
      <c r="A191" s="10">
        <v>5520</v>
      </c>
      <c r="B191" s="6" t="s">
        <v>243</v>
      </c>
      <c r="C191" s="56">
        <f>+SUM(C192:C193)</f>
        <v>0</v>
      </c>
      <c r="D191" s="55">
        <f t="shared" si="3"/>
        <v>0</v>
      </c>
      <c r="E191" s="1"/>
    </row>
    <row r="192" spans="1:5" x14ac:dyDescent="0.25">
      <c r="A192" s="11">
        <v>5521</v>
      </c>
      <c r="B192" s="1" t="s">
        <v>244</v>
      </c>
      <c r="C192" s="57">
        <v>0</v>
      </c>
      <c r="D192" s="55">
        <f t="shared" si="3"/>
        <v>0</v>
      </c>
      <c r="E192" s="1"/>
    </row>
    <row r="193" spans="1:5" x14ac:dyDescent="0.25">
      <c r="A193" s="11">
        <v>5522</v>
      </c>
      <c r="B193" s="1" t="s">
        <v>245</v>
      </c>
      <c r="C193" s="57">
        <v>0</v>
      </c>
      <c r="D193" s="55">
        <f t="shared" si="3"/>
        <v>0</v>
      </c>
      <c r="E193" s="1"/>
    </row>
    <row r="194" spans="1:5" x14ac:dyDescent="0.25">
      <c r="A194" s="10">
        <v>5530</v>
      </c>
      <c r="B194" s="6" t="s">
        <v>246</v>
      </c>
      <c r="C194" s="56">
        <f>+SUM(C195:C199)</f>
        <v>1925.54</v>
      </c>
      <c r="D194" s="55">
        <f t="shared" si="3"/>
        <v>1.3161142515358497E-6</v>
      </c>
      <c r="E194" s="1"/>
    </row>
    <row r="195" spans="1:5" x14ac:dyDescent="0.25">
      <c r="A195" s="11">
        <v>5531</v>
      </c>
      <c r="B195" s="1" t="s">
        <v>247</v>
      </c>
      <c r="C195" s="57">
        <v>0</v>
      </c>
      <c r="D195" s="55">
        <f t="shared" si="3"/>
        <v>0</v>
      </c>
      <c r="E195" s="1"/>
    </row>
    <row r="196" spans="1:5" x14ac:dyDescent="0.25">
      <c r="A196" s="11">
        <v>5532</v>
      </c>
      <c r="B196" s="1" t="s">
        <v>248</v>
      </c>
      <c r="C196" s="57">
        <v>0</v>
      </c>
      <c r="D196" s="55">
        <f t="shared" si="3"/>
        <v>0</v>
      </c>
      <c r="E196" s="1"/>
    </row>
    <row r="197" spans="1:5" x14ac:dyDescent="0.25">
      <c r="A197" s="11">
        <v>5533</v>
      </c>
      <c r="B197" s="1" t="s">
        <v>249</v>
      </c>
      <c r="C197" s="57">
        <v>0</v>
      </c>
      <c r="D197" s="55">
        <f t="shared" si="3"/>
        <v>0</v>
      </c>
      <c r="E197" s="1"/>
    </row>
    <row r="198" spans="1:5" x14ac:dyDescent="0.25">
      <c r="A198" s="11">
        <v>5534</v>
      </c>
      <c r="B198" s="1" t="s">
        <v>250</v>
      </c>
      <c r="C198" s="57">
        <v>0</v>
      </c>
      <c r="D198" s="55">
        <f t="shared" si="3"/>
        <v>0</v>
      </c>
      <c r="E198" s="1"/>
    </row>
    <row r="199" spans="1:5" x14ac:dyDescent="0.25">
      <c r="A199" s="11">
        <v>5535</v>
      </c>
      <c r="B199" s="1" t="s">
        <v>251</v>
      </c>
      <c r="C199" s="57">
        <v>1925.54</v>
      </c>
      <c r="D199" s="55">
        <f t="shared" si="3"/>
        <v>1.3161142515358497E-6</v>
      </c>
      <c r="E199" s="1"/>
    </row>
    <row r="200" spans="1:5" x14ac:dyDescent="0.25">
      <c r="A200" s="10">
        <v>5590</v>
      </c>
      <c r="B200" s="6" t="s">
        <v>252</v>
      </c>
      <c r="C200" s="56">
        <f>+SUM(C201:C209)</f>
        <v>108669.12000000001</v>
      </c>
      <c r="D200" s="55">
        <f t="shared" si="3"/>
        <v>7.4275775903829294E-5</v>
      </c>
      <c r="E200" s="1"/>
    </row>
    <row r="201" spans="1:5" x14ac:dyDescent="0.25">
      <c r="A201" s="11">
        <v>5591</v>
      </c>
      <c r="B201" s="1" t="s">
        <v>253</v>
      </c>
      <c r="C201" s="57">
        <v>0</v>
      </c>
      <c r="D201" s="55">
        <f t="shared" si="3"/>
        <v>0</v>
      </c>
      <c r="E201" s="1"/>
    </row>
    <row r="202" spans="1:5" x14ac:dyDescent="0.25">
      <c r="A202" s="11">
        <v>5592</v>
      </c>
      <c r="B202" s="1" t="s">
        <v>254</v>
      </c>
      <c r="C202" s="57">
        <v>0</v>
      </c>
      <c r="D202" s="55">
        <f t="shared" si="3"/>
        <v>0</v>
      </c>
      <c r="E202" s="1"/>
    </row>
    <row r="203" spans="1:5" x14ac:dyDescent="0.25">
      <c r="A203" s="11">
        <v>5593</v>
      </c>
      <c r="B203" s="1" t="s">
        <v>255</v>
      </c>
      <c r="C203" s="57">
        <v>0</v>
      </c>
      <c r="D203" s="55">
        <f t="shared" si="3"/>
        <v>0</v>
      </c>
      <c r="E203" s="1"/>
    </row>
    <row r="204" spans="1:5" x14ac:dyDescent="0.25">
      <c r="A204" s="11">
        <v>5594</v>
      </c>
      <c r="B204" s="1" t="s">
        <v>256</v>
      </c>
      <c r="C204" s="57">
        <v>0</v>
      </c>
      <c r="D204" s="55">
        <f t="shared" si="3"/>
        <v>0</v>
      </c>
      <c r="E204" s="1"/>
    </row>
    <row r="205" spans="1:5" x14ac:dyDescent="0.25">
      <c r="A205" s="11">
        <v>5595</v>
      </c>
      <c r="B205" s="1" t="s">
        <v>257</v>
      </c>
      <c r="C205" s="57">
        <v>0</v>
      </c>
      <c r="D205" s="55">
        <f t="shared" si="3"/>
        <v>0</v>
      </c>
      <c r="E205" s="1"/>
    </row>
    <row r="206" spans="1:5" x14ac:dyDescent="0.25">
      <c r="A206" s="11">
        <v>5596</v>
      </c>
      <c r="B206" s="1" t="s">
        <v>149</v>
      </c>
      <c r="C206" s="57">
        <v>0</v>
      </c>
      <c r="D206" s="55">
        <f t="shared" si="3"/>
        <v>0</v>
      </c>
      <c r="E206" s="1"/>
    </row>
    <row r="207" spans="1:5" x14ac:dyDescent="0.25">
      <c r="A207" s="11">
        <v>5597</v>
      </c>
      <c r="B207" s="1" t="s">
        <v>258</v>
      </c>
      <c r="C207" s="57">
        <v>0</v>
      </c>
      <c r="D207" s="55">
        <f t="shared" si="3"/>
        <v>0</v>
      </c>
      <c r="E207" s="1"/>
    </row>
    <row r="208" spans="1:5" x14ac:dyDescent="0.25">
      <c r="A208" s="11">
        <v>5598</v>
      </c>
      <c r="B208" s="1" t="s">
        <v>259</v>
      </c>
      <c r="C208" s="57">
        <v>0</v>
      </c>
      <c r="D208" s="55">
        <f t="shared" si="3"/>
        <v>0</v>
      </c>
      <c r="E208" s="1"/>
    </row>
    <row r="209" spans="1:5" x14ac:dyDescent="0.25">
      <c r="A209" s="11">
        <v>5599</v>
      </c>
      <c r="B209" s="1" t="s">
        <v>260</v>
      </c>
      <c r="C209" s="57">
        <v>108669.12000000001</v>
      </c>
      <c r="D209" s="55">
        <f t="shared" si="3"/>
        <v>7.4275775903829294E-5</v>
      </c>
      <c r="E209" s="1"/>
    </row>
    <row r="210" spans="1:5" x14ac:dyDescent="0.25">
      <c r="A210" s="10">
        <v>5600</v>
      </c>
      <c r="B210" s="6" t="s">
        <v>261</v>
      </c>
      <c r="C210" s="56">
        <f>+C211</f>
        <v>3220450.58</v>
      </c>
      <c r="D210" s="55">
        <f t="shared" si="3"/>
        <v>2.2011907852887468E-3</v>
      </c>
      <c r="E210" s="1"/>
    </row>
    <row r="211" spans="1:5" x14ac:dyDescent="0.25">
      <c r="A211" s="10">
        <v>5610</v>
      </c>
      <c r="B211" s="6" t="s">
        <v>262</v>
      </c>
      <c r="C211" s="56">
        <f>+C212</f>
        <v>3220450.58</v>
      </c>
      <c r="D211" s="55">
        <f t="shared" si="3"/>
        <v>2.2011907852887468E-3</v>
      </c>
      <c r="E211" s="1"/>
    </row>
    <row r="212" spans="1:5" ht="12" customHeight="1" x14ac:dyDescent="0.25">
      <c r="A212" s="11">
        <v>5611</v>
      </c>
      <c r="B212" s="1" t="s">
        <v>263</v>
      </c>
      <c r="C212" s="57">
        <v>3220450.58</v>
      </c>
      <c r="D212" s="55">
        <f t="shared" si="3"/>
        <v>2.2011907852887468E-3</v>
      </c>
      <c r="E212" s="1"/>
    </row>
    <row r="213" spans="1:5" ht="9.75" customHeight="1" x14ac:dyDescent="0.25">
      <c r="A213" s="4"/>
      <c r="B213" s="4"/>
      <c r="C213" s="60"/>
      <c r="D213" s="67"/>
      <c r="E213" s="4"/>
    </row>
    <row r="214" spans="1:5" ht="9.75" customHeight="1" x14ac:dyDescent="0.25">
      <c r="A214" s="4"/>
      <c r="B214" s="4" t="s">
        <v>66</v>
      </c>
      <c r="C214" s="60"/>
      <c r="D214" s="67"/>
      <c r="E214" s="4"/>
    </row>
  </sheetData>
  <mergeCells count="4">
    <mergeCell ref="A1:C1"/>
    <mergeCell ref="A2:C2"/>
    <mergeCell ref="A3:C3"/>
    <mergeCell ref="A4:C4"/>
  </mergeCells>
  <pageMargins left="0.31496062992125984" right="0.31496062992125984" top="0.35433070866141736" bottom="0.35433070866141736" header="0" footer="0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showGridLines="0"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12.85546875" customWidth="1"/>
    <col min="6" max="6" width="22.85546875" customWidth="1"/>
    <col min="7" max="7" width="16.85546875" customWidth="1"/>
    <col min="8" max="8" width="17.5703125" bestFit="1" customWidth="1"/>
    <col min="9" max="9" width="13.85546875" customWidth="1"/>
    <col min="10" max="10" width="13.28515625" customWidth="1"/>
    <col min="11" max="26" width="9.140625" customWidth="1"/>
  </cols>
  <sheetData>
    <row r="1" spans="1:8" ht="11.25" customHeight="1" x14ac:dyDescent="0.25">
      <c r="A1" s="140" t="s">
        <v>560</v>
      </c>
      <c r="B1" s="139"/>
      <c r="C1" s="139"/>
      <c r="D1" s="139"/>
      <c r="E1" s="139"/>
      <c r="F1" s="139"/>
      <c r="G1" s="48" t="s">
        <v>0</v>
      </c>
      <c r="H1" s="42">
        <v>2024</v>
      </c>
    </row>
    <row r="2" spans="1:8" ht="11.25" customHeight="1" x14ac:dyDescent="0.25">
      <c r="A2" s="140" t="s">
        <v>264</v>
      </c>
      <c r="B2" s="139"/>
      <c r="C2" s="139"/>
      <c r="D2" s="139"/>
      <c r="E2" s="139"/>
      <c r="F2" s="139"/>
      <c r="G2" s="48" t="s">
        <v>2</v>
      </c>
      <c r="H2" s="42" t="s">
        <v>3</v>
      </c>
    </row>
    <row r="3" spans="1:8" ht="11.25" customHeight="1" x14ac:dyDescent="0.25">
      <c r="A3" s="140" t="s">
        <v>574</v>
      </c>
      <c r="B3" s="139"/>
      <c r="C3" s="139"/>
      <c r="D3" s="139"/>
      <c r="E3" s="139"/>
      <c r="F3" s="139"/>
      <c r="G3" s="48" t="s">
        <v>4</v>
      </c>
      <c r="H3" s="42">
        <v>1</v>
      </c>
    </row>
    <row r="4" spans="1:8" ht="11.25" customHeight="1" x14ac:dyDescent="0.25">
      <c r="A4" s="138" t="s">
        <v>5</v>
      </c>
      <c r="B4" s="139"/>
      <c r="C4" s="139"/>
      <c r="D4" s="139"/>
      <c r="E4" s="139"/>
      <c r="F4" s="139"/>
      <c r="G4" s="48"/>
      <c r="H4" s="42"/>
    </row>
    <row r="5" spans="1:8" ht="9.75" customHeight="1" x14ac:dyDescent="0.25">
      <c r="A5" s="44" t="s">
        <v>68</v>
      </c>
      <c r="B5" s="45"/>
      <c r="C5" s="45"/>
      <c r="D5" s="45"/>
      <c r="E5" s="45"/>
      <c r="F5" s="45"/>
      <c r="G5" s="45"/>
      <c r="H5" s="45"/>
    </row>
    <row r="6" spans="1:8" ht="9.75" customHeight="1" x14ac:dyDescent="0.25">
      <c r="A6" s="4"/>
      <c r="B6" s="4"/>
      <c r="C6" s="4"/>
      <c r="D6" s="4"/>
      <c r="E6" s="4"/>
      <c r="F6" s="4"/>
      <c r="G6" s="4"/>
      <c r="H6" s="4"/>
    </row>
    <row r="7" spans="1:8" ht="9.75" customHeight="1" x14ac:dyDescent="0.25">
      <c r="A7" s="45" t="s">
        <v>265</v>
      </c>
      <c r="B7" s="45"/>
      <c r="C7" s="45"/>
      <c r="D7" s="45"/>
      <c r="E7" s="45"/>
      <c r="F7" s="45"/>
      <c r="G7" s="45"/>
      <c r="H7" s="45"/>
    </row>
    <row r="8" spans="1:8" ht="9.75" customHeight="1" x14ac:dyDescent="0.25">
      <c r="A8" s="46" t="s">
        <v>70</v>
      </c>
      <c r="B8" s="46" t="s">
        <v>71</v>
      </c>
      <c r="C8" s="46" t="s">
        <v>72</v>
      </c>
      <c r="D8" s="46" t="s">
        <v>266</v>
      </c>
      <c r="E8" s="46"/>
      <c r="F8" s="46"/>
      <c r="G8" s="46"/>
      <c r="H8" s="46"/>
    </row>
    <row r="9" spans="1:8" x14ac:dyDescent="0.25">
      <c r="A9" s="12">
        <v>1114</v>
      </c>
      <c r="B9" s="4" t="s">
        <v>267</v>
      </c>
      <c r="C9" s="61">
        <v>807016450.24000001</v>
      </c>
      <c r="D9" s="16" t="s">
        <v>566</v>
      </c>
      <c r="E9" s="4"/>
      <c r="F9" s="4"/>
      <c r="G9" s="4"/>
      <c r="H9" s="4"/>
    </row>
    <row r="10" spans="1:8" x14ac:dyDescent="0.25">
      <c r="A10" s="12">
        <v>1115</v>
      </c>
      <c r="B10" s="4" t="s">
        <v>268</v>
      </c>
      <c r="C10" s="61">
        <v>2147242478.8300002</v>
      </c>
      <c r="D10" s="16" t="s">
        <v>567</v>
      </c>
      <c r="E10" s="4"/>
      <c r="F10" s="4"/>
      <c r="G10" s="4"/>
      <c r="H10" s="4"/>
    </row>
    <row r="11" spans="1:8" x14ac:dyDescent="0.25">
      <c r="A11" s="12">
        <v>1121</v>
      </c>
      <c r="B11" s="4" t="s">
        <v>269</v>
      </c>
      <c r="C11" s="61">
        <v>0</v>
      </c>
      <c r="D11" s="16" t="s">
        <v>568</v>
      </c>
      <c r="E11" s="4"/>
      <c r="F11" s="4"/>
      <c r="G11" s="4"/>
      <c r="H11" s="4"/>
    </row>
    <row r="12" spans="1:8" x14ac:dyDescent="0.25">
      <c r="A12" s="4"/>
      <c r="B12" s="4"/>
      <c r="C12" s="4"/>
      <c r="D12" s="16"/>
      <c r="E12" s="4"/>
      <c r="F12" s="4"/>
      <c r="G12" s="4"/>
      <c r="H12" s="4"/>
    </row>
    <row r="13" spans="1:8" x14ac:dyDescent="0.25">
      <c r="A13" s="45" t="s">
        <v>270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6" t="s">
        <v>70</v>
      </c>
      <c r="B14" s="46" t="s">
        <v>71</v>
      </c>
      <c r="C14" s="46" t="s">
        <v>72</v>
      </c>
      <c r="D14" s="46">
        <v>2023</v>
      </c>
      <c r="E14" s="46">
        <v>2022</v>
      </c>
      <c r="F14" s="46">
        <v>2021</v>
      </c>
      <c r="G14" s="46">
        <v>2020</v>
      </c>
      <c r="H14" s="46" t="s">
        <v>271</v>
      </c>
    </row>
    <row r="15" spans="1:8" x14ac:dyDescent="0.25">
      <c r="A15" s="12">
        <v>1122</v>
      </c>
      <c r="B15" s="4" t="s">
        <v>272</v>
      </c>
      <c r="C15" s="61">
        <v>62474078.190000005</v>
      </c>
      <c r="D15" s="61">
        <v>81892460.359999999</v>
      </c>
      <c r="E15" s="61">
        <v>43006410</v>
      </c>
      <c r="F15" s="61">
        <v>17960155.699999996</v>
      </c>
      <c r="G15" s="61">
        <v>24729211.350000001</v>
      </c>
      <c r="H15" s="74">
        <v>1</v>
      </c>
    </row>
    <row r="16" spans="1:8" x14ac:dyDescent="0.25">
      <c r="A16" s="12">
        <v>1124</v>
      </c>
      <c r="B16" s="4" t="s">
        <v>273</v>
      </c>
      <c r="C16" s="61">
        <v>0</v>
      </c>
      <c r="D16" s="61">
        <v>0</v>
      </c>
      <c r="E16" s="61"/>
      <c r="F16" s="61"/>
      <c r="G16" s="61">
        <v>0</v>
      </c>
      <c r="H16" s="4"/>
    </row>
    <row r="18" spans="1:8" x14ac:dyDescent="0.25">
      <c r="A18" s="45" t="s">
        <v>274</v>
      </c>
      <c r="B18" s="45"/>
      <c r="C18" s="45"/>
      <c r="D18" s="45"/>
      <c r="E18" s="45"/>
      <c r="F18" s="45"/>
      <c r="G18" s="45"/>
      <c r="H18" s="45"/>
    </row>
    <row r="19" spans="1:8" x14ac:dyDescent="0.25">
      <c r="A19" s="46" t="s">
        <v>70</v>
      </c>
      <c r="B19" s="46" t="s">
        <v>71</v>
      </c>
      <c r="C19" s="46" t="s">
        <v>72</v>
      </c>
      <c r="D19" s="46" t="s">
        <v>275</v>
      </c>
      <c r="E19" s="46" t="s">
        <v>276</v>
      </c>
      <c r="F19" s="46" t="s">
        <v>277</v>
      </c>
      <c r="G19" s="46" t="s">
        <v>278</v>
      </c>
      <c r="H19" s="46" t="s">
        <v>279</v>
      </c>
    </row>
    <row r="20" spans="1:8" x14ac:dyDescent="0.25">
      <c r="A20" s="12">
        <v>1123</v>
      </c>
      <c r="B20" s="4" t="s">
        <v>280</v>
      </c>
      <c r="C20" s="61">
        <v>648770.21</v>
      </c>
      <c r="D20" s="61">
        <v>648770.21</v>
      </c>
      <c r="E20" s="61">
        <v>0</v>
      </c>
      <c r="F20" s="61">
        <v>0</v>
      </c>
      <c r="G20" s="61">
        <v>0</v>
      </c>
      <c r="H20" s="4"/>
    </row>
    <row r="21" spans="1:8" x14ac:dyDescent="0.25">
      <c r="A21" s="12">
        <v>1125</v>
      </c>
      <c r="B21" s="4" t="s">
        <v>281</v>
      </c>
      <c r="C21" s="61">
        <v>947500</v>
      </c>
      <c r="D21" s="61">
        <v>947500</v>
      </c>
      <c r="E21" s="61">
        <v>0</v>
      </c>
      <c r="F21" s="61">
        <v>0</v>
      </c>
      <c r="G21" s="61">
        <v>0</v>
      </c>
      <c r="H21" s="4"/>
    </row>
    <row r="22" spans="1:8" x14ac:dyDescent="0.25">
      <c r="A22" s="11">
        <v>1126</v>
      </c>
      <c r="B22" s="1" t="s">
        <v>282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4"/>
    </row>
    <row r="23" spans="1:8" x14ac:dyDescent="0.25">
      <c r="A23" s="11">
        <v>1129</v>
      </c>
      <c r="B23" s="1" t="s">
        <v>283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4"/>
    </row>
    <row r="24" spans="1:8" x14ac:dyDescent="0.25">
      <c r="A24" s="12">
        <v>1131</v>
      </c>
      <c r="B24" s="4" t="s">
        <v>284</v>
      </c>
      <c r="C24" s="61">
        <v>9775622.8399999999</v>
      </c>
      <c r="D24" s="61">
        <v>9775622.8399999999</v>
      </c>
      <c r="E24" s="61">
        <v>0</v>
      </c>
      <c r="F24" s="61">
        <v>0</v>
      </c>
      <c r="G24" s="61">
        <v>0</v>
      </c>
      <c r="H24" s="4"/>
    </row>
    <row r="25" spans="1:8" x14ac:dyDescent="0.25">
      <c r="A25" s="12">
        <v>1132</v>
      </c>
      <c r="B25" s="4" t="s">
        <v>285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4"/>
    </row>
    <row r="26" spans="1:8" x14ac:dyDescent="0.25">
      <c r="A26" s="12">
        <v>1133</v>
      </c>
      <c r="B26" s="4" t="s">
        <v>286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4"/>
    </row>
    <row r="27" spans="1:8" x14ac:dyDescent="0.25">
      <c r="A27" s="12">
        <v>1134</v>
      </c>
      <c r="B27" s="4" t="s">
        <v>287</v>
      </c>
      <c r="C27" s="61">
        <v>616858145.91999996</v>
      </c>
      <c r="D27" s="61">
        <v>616858145.91999996</v>
      </c>
      <c r="E27" s="61">
        <v>0</v>
      </c>
      <c r="F27" s="61">
        <v>0</v>
      </c>
      <c r="G27" s="61">
        <v>0</v>
      </c>
      <c r="H27" s="4"/>
    </row>
    <row r="28" spans="1:8" x14ac:dyDescent="0.25">
      <c r="A28" s="12">
        <v>1139</v>
      </c>
      <c r="B28" s="4" t="s">
        <v>288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5" t="s">
        <v>289</v>
      </c>
      <c r="B30" s="45"/>
      <c r="C30" s="45"/>
      <c r="D30" s="45"/>
      <c r="E30" s="45"/>
      <c r="F30" s="45"/>
      <c r="G30" s="45"/>
      <c r="H30" s="45"/>
    </row>
    <row r="31" spans="1:8" x14ac:dyDescent="0.25">
      <c r="A31" s="46" t="s">
        <v>70</v>
      </c>
      <c r="B31" s="46" t="s">
        <v>71</v>
      </c>
      <c r="C31" s="46" t="s">
        <v>72</v>
      </c>
      <c r="D31" s="46" t="s">
        <v>290</v>
      </c>
      <c r="E31" s="46" t="s">
        <v>291</v>
      </c>
      <c r="F31" s="46" t="s">
        <v>292</v>
      </c>
      <c r="G31" s="46"/>
      <c r="H31" s="46"/>
    </row>
    <row r="32" spans="1:8" x14ac:dyDescent="0.25">
      <c r="A32" s="14">
        <v>1140</v>
      </c>
      <c r="B32" s="16" t="s">
        <v>293</v>
      </c>
      <c r="C32" s="73">
        <v>0</v>
      </c>
      <c r="D32" s="4"/>
      <c r="E32" s="4"/>
      <c r="F32" s="4"/>
      <c r="G32" s="4"/>
      <c r="H32" s="4"/>
    </row>
    <row r="33" spans="1:6" x14ac:dyDescent="0.25">
      <c r="A33" s="12">
        <v>1141</v>
      </c>
      <c r="B33" s="4" t="s">
        <v>294</v>
      </c>
      <c r="C33" s="58">
        <v>0</v>
      </c>
      <c r="D33" s="4"/>
      <c r="E33" s="4"/>
      <c r="F33" s="4"/>
    </row>
    <row r="34" spans="1:6" x14ac:dyDescent="0.25">
      <c r="A34" s="12">
        <v>1142</v>
      </c>
      <c r="B34" s="4" t="s">
        <v>295</v>
      </c>
      <c r="C34" s="58">
        <v>0</v>
      </c>
      <c r="D34" s="4"/>
      <c r="E34" s="4"/>
      <c r="F34" s="4"/>
    </row>
    <row r="35" spans="1:6" x14ac:dyDescent="0.25">
      <c r="A35" s="12">
        <v>1143</v>
      </c>
      <c r="B35" s="4" t="s">
        <v>296</v>
      </c>
      <c r="C35" s="58">
        <v>0</v>
      </c>
      <c r="D35" s="4"/>
      <c r="E35" s="4"/>
      <c r="F35" s="4"/>
    </row>
    <row r="36" spans="1:6" x14ac:dyDescent="0.25">
      <c r="A36" s="12">
        <v>1144</v>
      </c>
      <c r="B36" s="4" t="s">
        <v>297</v>
      </c>
      <c r="C36" s="58">
        <v>0</v>
      </c>
      <c r="D36" s="4"/>
      <c r="E36" s="4"/>
      <c r="F36" s="4"/>
    </row>
    <row r="37" spans="1:6" x14ac:dyDescent="0.25">
      <c r="A37" s="12">
        <v>1145</v>
      </c>
      <c r="B37" s="4" t="s">
        <v>298</v>
      </c>
      <c r="C37" s="58">
        <v>0</v>
      </c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5" t="s">
        <v>299</v>
      </c>
      <c r="B39" s="45"/>
      <c r="C39" s="45"/>
      <c r="D39" s="45"/>
      <c r="E39" s="45"/>
      <c r="F39" s="45"/>
    </row>
    <row r="40" spans="1:6" x14ac:dyDescent="0.25">
      <c r="A40" s="46" t="s">
        <v>70</v>
      </c>
      <c r="B40" s="46" t="s">
        <v>71</v>
      </c>
      <c r="C40" s="46" t="s">
        <v>72</v>
      </c>
      <c r="D40" s="46" t="s">
        <v>291</v>
      </c>
      <c r="E40" s="46" t="s">
        <v>300</v>
      </c>
      <c r="F40" s="46" t="s">
        <v>292</v>
      </c>
    </row>
    <row r="41" spans="1:6" x14ac:dyDescent="0.25">
      <c r="A41" s="14">
        <v>1150</v>
      </c>
      <c r="B41" s="16" t="s">
        <v>301</v>
      </c>
      <c r="C41" s="70">
        <f>+C42</f>
        <v>47734672.950000003</v>
      </c>
      <c r="D41" s="75" t="s">
        <v>569</v>
      </c>
      <c r="E41" s="4"/>
      <c r="F41" s="4"/>
    </row>
    <row r="42" spans="1:6" x14ac:dyDescent="0.25">
      <c r="A42" s="12">
        <v>1151</v>
      </c>
      <c r="B42" s="4" t="s">
        <v>302</v>
      </c>
      <c r="C42" s="61">
        <v>47734672.950000003</v>
      </c>
      <c r="D42" s="76" t="s">
        <v>569</v>
      </c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5" t="s">
        <v>303</v>
      </c>
      <c r="B44" s="45"/>
      <c r="C44" s="45"/>
      <c r="D44" s="45"/>
      <c r="E44" s="45"/>
      <c r="F44" s="45"/>
    </row>
    <row r="45" spans="1:6" x14ac:dyDescent="0.25">
      <c r="A45" s="46" t="s">
        <v>70</v>
      </c>
      <c r="B45" s="46" t="s">
        <v>71</v>
      </c>
      <c r="C45" s="46" t="s">
        <v>72</v>
      </c>
      <c r="D45" s="46" t="s">
        <v>266</v>
      </c>
      <c r="E45" s="46" t="s">
        <v>279</v>
      </c>
      <c r="F45" s="46"/>
    </row>
    <row r="46" spans="1:6" x14ac:dyDescent="0.25">
      <c r="A46" s="12">
        <v>1213</v>
      </c>
      <c r="B46" s="4" t="s">
        <v>304</v>
      </c>
      <c r="C46" s="61">
        <v>135060966.21000001</v>
      </c>
      <c r="D46" s="76" t="s">
        <v>570</v>
      </c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5" t="s">
        <v>305</v>
      </c>
      <c r="B48" s="45"/>
      <c r="C48" s="45"/>
      <c r="D48" s="45"/>
      <c r="E48" s="45"/>
      <c r="F48" s="45"/>
    </row>
    <row r="49" spans="1:10" x14ac:dyDescent="0.25">
      <c r="A49" s="46" t="s">
        <v>70</v>
      </c>
      <c r="B49" s="46" t="s">
        <v>71</v>
      </c>
      <c r="C49" s="46" t="s">
        <v>72</v>
      </c>
      <c r="D49" s="46"/>
      <c r="E49" s="46"/>
      <c r="F49" s="46"/>
      <c r="G49" s="46"/>
      <c r="H49" s="46"/>
      <c r="I49" s="4"/>
      <c r="J49" s="4"/>
    </row>
    <row r="50" spans="1:10" x14ac:dyDescent="0.25">
      <c r="A50" s="12">
        <v>1211</v>
      </c>
      <c r="B50" s="4" t="s">
        <v>306</v>
      </c>
      <c r="C50" s="61">
        <v>28812.55</v>
      </c>
      <c r="D50" s="4"/>
      <c r="E50" s="4"/>
      <c r="F50" s="4"/>
      <c r="G50" s="4"/>
      <c r="H50" s="4"/>
      <c r="I50" s="4"/>
      <c r="J50" s="4"/>
    </row>
    <row r="51" spans="1:10" x14ac:dyDescent="0.25">
      <c r="A51" s="12">
        <v>1212</v>
      </c>
      <c r="B51" s="4" t="s">
        <v>307</v>
      </c>
      <c r="C51" s="61">
        <v>0</v>
      </c>
      <c r="D51" s="4"/>
      <c r="E51" s="4"/>
      <c r="F51" s="4"/>
      <c r="G51" s="4"/>
      <c r="H51" s="4"/>
      <c r="I51" s="4"/>
      <c r="J51" s="4"/>
    </row>
    <row r="52" spans="1:10" x14ac:dyDescent="0.25">
      <c r="A52" s="12">
        <v>1214</v>
      </c>
      <c r="B52" s="4" t="s">
        <v>308</v>
      </c>
      <c r="C52" s="61">
        <v>36307609.890000001</v>
      </c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5" t="s">
        <v>309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5">
      <c r="A55" s="46" t="s">
        <v>70</v>
      </c>
      <c r="B55" s="46" t="s">
        <v>71</v>
      </c>
      <c r="C55" s="46" t="s">
        <v>72</v>
      </c>
      <c r="D55" s="46" t="s">
        <v>310</v>
      </c>
      <c r="E55" s="46" t="s">
        <v>311</v>
      </c>
      <c r="F55" s="46" t="s">
        <v>312</v>
      </c>
      <c r="G55" s="46" t="s">
        <v>313</v>
      </c>
      <c r="H55" s="46" t="s">
        <v>314</v>
      </c>
      <c r="I55" s="46" t="s">
        <v>315</v>
      </c>
      <c r="J55" s="46" t="s">
        <v>316</v>
      </c>
    </row>
    <row r="56" spans="1:10" x14ac:dyDescent="0.25">
      <c r="A56" s="14">
        <v>1230</v>
      </c>
      <c r="B56" s="16" t="s">
        <v>317</v>
      </c>
      <c r="C56" s="70">
        <f>+SUM(C57:C63)</f>
        <v>17988955619.580002</v>
      </c>
      <c r="D56" s="70">
        <f>+SUM(D57:D63)</f>
        <v>10706058.74</v>
      </c>
      <c r="E56" s="70">
        <f>+SUM(E57:E63)</f>
        <v>-203348049.62</v>
      </c>
      <c r="F56" s="4"/>
      <c r="G56" s="4"/>
      <c r="H56" s="4"/>
      <c r="I56" s="4"/>
      <c r="J56" s="4"/>
    </row>
    <row r="57" spans="1:10" x14ac:dyDescent="0.25">
      <c r="A57" s="12">
        <v>1231</v>
      </c>
      <c r="B57" s="4" t="s">
        <v>318</v>
      </c>
      <c r="C57" s="61">
        <v>15554685387.620001</v>
      </c>
      <c r="D57" s="71"/>
      <c r="E57" s="71"/>
      <c r="F57" s="4"/>
      <c r="G57" s="4"/>
      <c r="H57" s="4"/>
      <c r="I57" s="4"/>
      <c r="J57" s="4"/>
    </row>
    <row r="58" spans="1:10" x14ac:dyDescent="0.25">
      <c r="A58" s="12">
        <v>1232</v>
      </c>
      <c r="B58" s="4" t="s">
        <v>319</v>
      </c>
      <c r="C58" s="61">
        <v>0</v>
      </c>
      <c r="D58" s="61">
        <v>0</v>
      </c>
      <c r="E58" s="61">
        <v>0</v>
      </c>
      <c r="F58" s="4"/>
      <c r="G58" s="4"/>
      <c r="H58" s="4"/>
      <c r="I58" s="4"/>
      <c r="J58" s="4"/>
    </row>
    <row r="59" spans="1:10" x14ac:dyDescent="0.25">
      <c r="A59" s="12">
        <v>1233</v>
      </c>
      <c r="B59" s="4" t="s">
        <v>320</v>
      </c>
      <c r="C59" s="61">
        <v>1283803378.77</v>
      </c>
      <c r="D59" s="61">
        <v>10706058.74</v>
      </c>
      <c r="E59" s="61">
        <v>-203348049.62</v>
      </c>
      <c r="F59" s="76" t="s">
        <v>571</v>
      </c>
      <c r="G59" s="67">
        <v>3.3300000000000003E-2</v>
      </c>
      <c r="H59" s="77" t="s">
        <v>572</v>
      </c>
      <c r="I59" s="4"/>
      <c r="J59" s="4"/>
    </row>
    <row r="60" spans="1:10" x14ac:dyDescent="0.25">
      <c r="A60" s="12">
        <v>1234</v>
      </c>
      <c r="B60" s="4" t="s">
        <v>321</v>
      </c>
      <c r="C60" s="61">
        <v>0</v>
      </c>
      <c r="D60" s="61">
        <v>0</v>
      </c>
      <c r="E60" s="61">
        <v>0</v>
      </c>
      <c r="F60" s="4"/>
      <c r="G60" s="4"/>
      <c r="H60" s="4"/>
      <c r="I60" s="4"/>
      <c r="J60" s="4"/>
    </row>
    <row r="61" spans="1:10" x14ac:dyDescent="0.25">
      <c r="A61" s="12">
        <v>1235</v>
      </c>
      <c r="B61" s="4" t="s">
        <v>322</v>
      </c>
      <c r="C61" s="61">
        <v>617415646.1099999</v>
      </c>
      <c r="D61" s="61">
        <v>0</v>
      </c>
      <c r="E61" s="61">
        <v>0</v>
      </c>
      <c r="F61" s="4"/>
      <c r="G61" s="4"/>
      <c r="H61" s="4"/>
      <c r="I61" s="4"/>
      <c r="J61" s="4"/>
    </row>
    <row r="62" spans="1:10" x14ac:dyDescent="0.25">
      <c r="A62" s="12">
        <v>1236</v>
      </c>
      <c r="B62" s="4" t="s">
        <v>323</v>
      </c>
      <c r="C62" s="61">
        <v>533051207.07999998</v>
      </c>
      <c r="D62" s="61">
        <v>0</v>
      </c>
      <c r="E62" s="61">
        <v>0</v>
      </c>
      <c r="F62" s="4"/>
      <c r="G62" s="4"/>
      <c r="H62" s="4"/>
      <c r="I62" s="4"/>
      <c r="J62" s="4"/>
    </row>
    <row r="63" spans="1:10" x14ac:dyDescent="0.25">
      <c r="A63" s="12">
        <v>1239</v>
      </c>
      <c r="B63" s="4" t="s">
        <v>324</v>
      </c>
      <c r="C63" s="61">
        <v>0</v>
      </c>
      <c r="D63" s="61">
        <v>0</v>
      </c>
      <c r="E63" s="61">
        <v>0</v>
      </c>
      <c r="F63" s="4"/>
      <c r="G63" s="4"/>
      <c r="H63" s="4"/>
      <c r="I63" s="4"/>
      <c r="J63" s="4"/>
    </row>
    <row r="64" spans="1:10" x14ac:dyDescent="0.25">
      <c r="A64" s="14">
        <v>1240</v>
      </c>
      <c r="B64" s="16" t="s">
        <v>325</v>
      </c>
      <c r="C64" s="70">
        <f>+SUM(C65:C72)</f>
        <v>1779798304.04</v>
      </c>
      <c r="D64" s="70">
        <f t="shared" ref="D64:E64" si="0">+SUM(D65:D72)</f>
        <v>33929984.029999994</v>
      </c>
      <c r="E64" s="70">
        <f t="shared" si="0"/>
        <v>-1212983100.8100002</v>
      </c>
      <c r="F64" s="4"/>
      <c r="G64" s="4"/>
      <c r="H64" s="4"/>
      <c r="I64" s="4"/>
      <c r="J64" s="4"/>
    </row>
    <row r="65" spans="1:10" x14ac:dyDescent="0.25">
      <c r="A65" s="12">
        <v>1241</v>
      </c>
      <c r="B65" s="4" t="s">
        <v>326</v>
      </c>
      <c r="C65" s="61">
        <v>353620643.05000001</v>
      </c>
      <c r="D65" s="61">
        <v>8034304.0999999996</v>
      </c>
      <c r="E65" s="61">
        <v>-263395718.66</v>
      </c>
      <c r="F65" s="76" t="s">
        <v>571</v>
      </c>
      <c r="G65" s="67">
        <v>0.1</v>
      </c>
      <c r="H65" s="77" t="s">
        <v>572</v>
      </c>
      <c r="I65" s="4"/>
      <c r="J65" s="4"/>
    </row>
    <row r="66" spans="1:10" x14ac:dyDescent="0.25">
      <c r="A66" s="12">
        <v>1242</v>
      </c>
      <c r="B66" s="4" t="s">
        <v>327</v>
      </c>
      <c r="C66" s="61">
        <v>50879476.350000001</v>
      </c>
      <c r="D66" s="61">
        <v>1168228.44</v>
      </c>
      <c r="E66" s="61">
        <v>-33609211.640000001</v>
      </c>
      <c r="F66" s="76" t="s">
        <v>571</v>
      </c>
      <c r="G66" s="67">
        <v>0.2</v>
      </c>
      <c r="H66" s="77" t="s">
        <v>572</v>
      </c>
      <c r="I66" s="4"/>
      <c r="J66" s="4"/>
    </row>
    <row r="67" spans="1:10" x14ac:dyDescent="0.25">
      <c r="A67" s="12">
        <v>1243</v>
      </c>
      <c r="B67" s="4" t="s">
        <v>328</v>
      </c>
      <c r="C67" s="61">
        <v>9329845.0199999996</v>
      </c>
      <c r="D67" s="61">
        <v>311761.89999999997</v>
      </c>
      <c r="E67" s="61">
        <v>-5787586.6500000004</v>
      </c>
      <c r="F67" s="76" t="s">
        <v>571</v>
      </c>
      <c r="G67" s="67">
        <v>0.2</v>
      </c>
      <c r="H67" s="77" t="s">
        <v>572</v>
      </c>
      <c r="I67" s="4"/>
      <c r="J67" s="4"/>
    </row>
    <row r="68" spans="1:10" x14ac:dyDescent="0.25">
      <c r="A68" s="12">
        <v>1244</v>
      </c>
      <c r="B68" s="4" t="s">
        <v>329</v>
      </c>
      <c r="C68" s="61">
        <v>933112367.83000004</v>
      </c>
      <c r="D68" s="61">
        <v>17067729.059999999</v>
      </c>
      <c r="E68" s="61">
        <v>-649018235.1500001</v>
      </c>
      <c r="F68" s="76" t="s">
        <v>571</v>
      </c>
      <c r="G68" s="67">
        <v>0.2</v>
      </c>
      <c r="H68" s="77" t="s">
        <v>572</v>
      </c>
      <c r="I68" s="4"/>
      <c r="J68" s="4"/>
    </row>
    <row r="69" spans="1:10" x14ac:dyDescent="0.25">
      <c r="A69" s="12">
        <v>1245</v>
      </c>
      <c r="B69" s="4" t="s">
        <v>330</v>
      </c>
      <c r="C69" s="61">
        <v>115489282.95999999</v>
      </c>
      <c r="D69" s="61">
        <v>1194768.57</v>
      </c>
      <c r="E69" s="61">
        <v>-92164134.189999998</v>
      </c>
      <c r="F69" s="76" t="s">
        <v>571</v>
      </c>
      <c r="G69" s="67">
        <v>0.1</v>
      </c>
      <c r="H69" s="77" t="s">
        <v>572</v>
      </c>
      <c r="I69" s="4"/>
      <c r="J69" s="4"/>
    </row>
    <row r="70" spans="1:10" x14ac:dyDescent="0.25">
      <c r="A70" s="12">
        <v>1246</v>
      </c>
      <c r="B70" s="4" t="s">
        <v>331</v>
      </c>
      <c r="C70" s="61">
        <v>314281221.81999999</v>
      </c>
      <c r="D70" s="61">
        <v>6114735.4399999995</v>
      </c>
      <c r="E70" s="61">
        <v>-166028485.39999998</v>
      </c>
      <c r="F70" s="76" t="s">
        <v>571</v>
      </c>
      <c r="G70" s="67">
        <v>0.1</v>
      </c>
      <c r="H70" s="77" t="s">
        <v>572</v>
      </c>
      <c r="I70" s="4"/>
      <c r="J70" s="4"/>
    </row>
    <row r="71" spans="1:10" x14ac:dyDescent="0.25">
      <c r="A71" s="12">
        <v>1247</v>
      </c>
      <c r="B71" s="4" t="s">
        <v>332</v>
      </c>
      <c r="C71" s="61">
        <v>1406262.98</v>
      </c>
      <c r="D71" s="61">
        <v>35156.58</v>
      </c>
      <c r="E71" s="61">
        <v>-1335925.22</v>
      </c>
      <c r="F71" s="76" t="s">
        <v>571</v>
      </c>
      <c r="G71" s="67">
        <v>0.1</v>
      </c>
      <c r="H71" s="77" t="s">
        <v>572</v>
      </c>
      <c r="I71" s="4"/>
      <c r="J71" s="4"/>
    </row>
    <row r="72" spans="1:10" x14ac:dyDescent="0.25">
      <c r="A72" s="12">
        <v>1248</v>
      </c>
      <c r="B72" s="4" t="s">
        <v>333</v>
      </c>
      <c r="C72" s="61">
        <v>1679204.03</v>
      </c>
      <c r="D72" s="61">
        <v>3299.9399999999996</v>
      </c>
      <c r="E72" s="61">
        <v>-1643803.9</v>
      </c>
      <c r="F72" s="76" t="s">
        <v>571</v>
      </c>
      <c r="G72" s="67">
        <v>0.2</v>
      </c>
      <c r="H72" s="77" t="s">
        <v>572</v>
      </c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5" t="s">
        <v>334</v>
      </c>
      <c r="B74" s="45"/>
      <c r="C74" s="45"/>
      <c r="D74" s="45"/>
      <c r="E74" s="45"/>
      <c r="F74" s="45"/>
      <c r="G74" s="45"/>
      <c r="H74" s="4"/>
      <c r="I74" s="4"/>
      <c r="J74" s="4"/>
    </row>
    <row r="75" spans="1:10" x14ac:dyDescent="0.25">
      <c r="A75" s="46" t="s">
        <v>70</v>
      </c>
      <c r="B75" s="46" t="s">
        <v>71</v>
      </c>
      <c r="C75" s="46" t="s">
        <v>72</v>
      </c>
      <c r="D75" s="46" t="s">
        <v>335</v>
      </c>
      <c r="E75" s="46" t="s">
        <v>336</v>
      </c>
      <c r="F75" s="46" t="s">
        <v>337</v>
      </c>
      <c r="G75" s="46" t="s">
        <v>338</v>
      </c>
      <c r="H75" s="4"/>
      <c r="I75" s="4"/>
      <c r="J75" s="4"/>
    </row>
    <row r="76" spans="1:10" x14ac:dyDescent="0.25">
      <c r="A76" s="14">
        <v>1250</v>
      </c>
      <c r="B76" s="16" t="s">
        <v>339</v>
      </c>
      <c r="C76" s="70">
        <f>+SUM(C77:C81)</f>
        <v>156012520.94</v>
      </c>
      <c r="D76" s="70">
        <f>+SUM(D77:D81)</f>
        <v>5240932.919999999</v>
      </c>
      <c r="E76" s="70">
        <f>+SUM(E77:E81)</f>
        <v>-145978926.29999998</v>
      </c>
      <c r="F76" s="4"/>
      <c r="G76" s="4"/>
      <c r="H76" s="4"/>
      <c r="I76" s="4"/>
      <c r="J76" s="4"/>
    </row>
    <row r="77" spans="1:10" x14ac:dyDescent="0.25">
      <c r="A77" s="12">
        <v>1251</v>
      </c>
      <c r="B77" s="4" t="s">
        <v>340</v>
      </c>
      <c r="C77" s="61">
        <v>74625999.840000004</v>
      </c>
      <c r="D77" s="61">
        <v>4041971.25</v>
      </c>
      <c r="E77" s="61">
        <v>-68853021.670000002</v>
      </c>
      <c r="F77" s="76" t="s">
        <v>571</v>
      </c>
      <c r="G77" s="67">
        <v>0.33</v>
      </c>
      <c r="H77" s="77"/>
      <c r="I77" s="4"/>
      <c r="J77" s="4"/>
    </row>
    <row r="78" spans="1:10" x14ac:dyDescent="0.25">
      <c r="A78" s="12">
        <v>1252</v>
      </c>
      <c r="B78" s="4" t="s">
        <v>341</v>
      </c>
      <c r="C78" s="61">
        <v>2024200</v>
      </c>
      <c r="D78" s="61">
        <v>168683.31</v>
      </c>
      <c r="E78" s="61">
        <v>-1157099.97</v>
      </c>
      <c r="F78" s="76" t="s">
        <v>571</v>
      </c>
      <c r="G78" s="67">
        <v>0.33</v>
      </c>
      <c r="H78" s="77"/>
      <c r="I78" s="4"/>
      <c r="J78" s="4"/>
    </row>
    <row r="79" spans="1:10" x14ac:dyDescent="0.25">
      <c r="A79" s="12">
        <v>1253</v>
      </c>
      <c r="B79" s="4" t="s">
        <v>342</v>
      </c>
      <c r="C79" s="61">
        <v>0</v>
      </c>
      <c r="D79" s="61">
        <v>0</v>
      </c>
      <c r="E79" s="61">
        <v>0</v>
      </c>
      <c r="F79" s="4"/>
      <c r="G79" s="4"/>
      <c r="H79" s="4"/>
      <c r="I79" s="4"/>
      <c r="J79" s="4"/>
    </row>
    <row r="80" spans="1:10" x14ac:dyDescent="0.25">
      <c r="A80" s="12">
        <v>1254</v>
      </c>
      <c r="B80" s="4" t="s">
        <v>343</v>
      </c>
      <c r="C80" s="61">
        <v>79248292.109999999</v>
      </c>
      <c r="D80" s="61">
        <v>1024641.72</v>
      </c>
      <c r="E80" s="61">
        <v>-75875393.5</v>
      </c>
      <c r="F80" s="76" t="s">
        <v>571</v>
      </c>
      <c r="G80" s="67">
        <v>0.33</v>
      </c>
      <c r="H80" s="77"/>
      <c r="I80" s="4"/>
      <c r="J80" s="4"/>
    </row>
    <row r="81" spans="1:8" x14ac:dyDescent="0.25">
      <c r="A81" s="12">
        <v>1259</v>
      </c>
      <c r="B81" s="4" t="s">
        <v>344</v>
      </c>
      <c r="C81" s="61">
        <v>114028.99</v>
      </c>
      <c r="D81" s="61">
        <v>5636.64</v>
      </c>
      <c r="E81" s="61">
        <v>-93411.16</v>
      </c>
      <c r="F81" s="78" t="s">
        <v>571</v>
      </c>
      <c r="G81" s="79">
        <v>0.33</v>
      </c>
      <c r="H81" s="80"/>
    </row>
    <row r="82" spans="1:8" x14ac:dyDescent="0.25">
      <c r="A82" s="14">
        <v>1270</v>
      </c>
      <c r="B82" s="16" t="s">
        <v>345</v>
      </c>
      <c r="C82" s="70">
        <v>0</v>
      </c>
      <c r="D82" s="71"/>
      <c r="E82" s="71"/>
      <c r="F82" s="4"/>
      <c r="G82" s="4"/>
    </row>
    <row r="83" spans="1:8" x14ac:dyDescent="0.25">
      <c r="A83" s="12">
        <v>1271</v>
      </c>
      <c r="B83" s="4" t="s">
        <v>346</v>
      </c>
      <c r="C83" s="61">
        <v>0</v>
      </c>
      <c r="D83" s="71"/>
      <c r="E83" s="71"/>
      <c r="F83" s="4"/>
      <c r="G83" s="4"/>
    </row>
    <row r="84" spans="1:8" x14ac:dyDescent="0.25">
      <c r="A84" s="12">
        <v>1272</v>
      </c>
      <c r="B84" s="4" t="s">
        <v>347</v>
      </c>
      <c r="C84" s="61">
        <v>0</v>
      </c>
      <c r="D84" s="71"/>
      <c r="E84" s="71"/>
      <c r="F84" s="4"/>
      <c r="G84" s="4"/>
    </row>
    <row r="85" spans="1:8" x14ac:dyDescent="0.25">
      <c r="A85" s="12">
        <v>1273</v>
      </c>
      <c r="B85" s="4" t="s">
        <v>348</v>
      </c>
      <c r="C85" s="61">
        <v>0</v>
      </c>
      <c r="D85" s="71"/>
      <c r="E85" s="71"/>
      <c r="F85" s="4"/>
      <c r="G85" s="4"/>
    </row>
    <row r="86" spans="1:8" x14ac:dyDescent="0.25">
      <c r="A86" s="12">
        <v>1274</v>
      </c>
      <c r="B86" s="4" t="s">
        <v>349</v>
      </c>
      <c r="C86" s="61">
        <v>0</v>
      </c>
      <c r="D86" s="71"/>
      <c r="E86" s="71"/>
      <c r="F86" s="4"/>
      <c r="G86" s="4"/>
    </row>
    <row r="87" spans="1:8" x14ac:dyDescent="0.25">
      <c r="A87" s="12">
        <v>1275</v>
      </c>
      <c r="B87" s="4" t="s">
        <v>350</v>
      </c>
      <c r="C87" s="61">
        <v>0</v>
      </c>
      <c r="D87" s="71"/>
      <c r="E87" s="71"/>
      <c r="F87" s="4"/>
      <c r="G87" s="4"/>
    </row>
    <row r="88" spans="1:8" x14ac:dyDescent="0.25">
      <c r="A88" s="12">
        <v>1279</v>
      </c>
      <c r="B88" s="4" t="s">
        <v>351</v>
      </c>
      <c r="C88" s="61">
        <v>0</v>
      </c>
      <c r="D88" s="71"/>
      <c r="E88" s="71"/>
      <c r="F88" s="4"/>
      <c r="G88" s="4"/>
    </row>
    <row r="89" spans="1:8" x14ac:dyDescent="0.25">
      <c r="A89" s="4"/>
      <c r="B89" s="4"/>
      <c r="C89" s="4"/>
      <c r="D89" s="4"/>
      <c r="E89" s="4"/>
      <c r="F89" s="4"/>
      <c r="G89" s="4"/>
    </row>
    <row r="90" spans="1:8" x14ac:dyDescent="0.25">
      <c r="A90" s="45" t="s">
        <v>352</v>
      </c>
      <c r="B90" s="45"/>
      <c r="C90" s="45"/>
      <c r="D90" s="45"/>
      <c r="E90" s="45"/>
      <c r="F90" s="45"/>
      <c r="G90" s="45"/>
    </row>
    <row r="91" spans="1:8" x14ac:dyDescent="0.25">
      <c r="A91" s="46" t="s">
        <v>70</v>
      </c>
      <c r="B91" s="46" t="s">
        <v>71</v>
      </c>
      <c r="C91" s="46" t="s">
        <v>72</v>
      </c>
      <c r="D91" s="46" t="s">
        <v>314</v>
      </c>
      <c r="E91" s="46"/>
      <c r="F91" s="46"/>
      <c r="G91" s="46"/>
    </row>
    <row r="92" spans="1:8" s="72" customFormat="1" x14ac:dyDescent="0.25">
      <c r="A92" s="14">
        <v>1160</v>
      </c>
      <c r="B92" s="16" t="s">
        <v>353</v>
      </c>
      <c r="C92" s="70">
        <f>+SUM(C93:C94)</f>
        <v>-9987479.6199999992</v>
      </c>
      <c r="D92" s="16"/>
      <c r="E92" s="16"/>
      <c r="F92" s="16"/>
      <c r="G92" s="16"/>
    </row>
    <row r="93" spans="1:8" x14ac:dyDescent="0.25">
      <c r="A93" s="12">
        <v>1161</v>
      </c>
      <c r="B93" s="4" t="s">
        <v>354</v>
      </c>
      <c r="C93" s="61">
        <v>0</v>
      </c>
      <c r="D93" s="4"/>
      <c r="E93" s="4"/>
      <c r="F93" s="4"/>
      <c r="G93" s="4"/>
    </row>
    <row r="94" spans="1:8" x14ac:dyDescent="0.25">
      <c r="A94" s="12">
        <v>1162</v>
      </c>
      <c r="B94" s="4" t="s">
        <v>355</v>
      </c>
      <c r="C94" s="61">
        <v>-9987479.6199999992</v>
      </c>
      <c r="D94" s="75" t="s">
        <v>573</v>
      </c>
      <c r="E94" s="4"/>
      <c r="F94" s="4"/>
      <c r="G94" s="4"/>
    </row>
    <row r="95" spans="1:8" x14ac:dyDescent="0.25">
      <c r="A95" s="4"/>
      <c r="B95" s="4"/>
      <c r="C95" s="4"/>
      <c r="D95" s="4"/>
      <c r="E95" s="4"/>
      <c r="F95" s="4"/>
      <c r="G95" s="4"/>
    </row>
    <row r="96" spans="1:8" x14ac:dyDescent="0.25">
      <c r="A96" s="45" t="s">
        <v>356</v>
      </c>
      <c r="B96" s="45"/>
      <c r="C96" s="45"/>
      <c r="D96" s="45"/>
      <c r="E96" s="45"/>
      <c r="F96" s="45"/>
      <c r="G96" s="45"/>
    </row>
    <row r="97" spans="1:8" x14ac:dyDescent="0.25">
      <c r="A97" s="46" t="s">
        <v>70</v>
      </c>
      <c r="B97" s="46" t="s">
        <v>71</v>
      </c>
      <c r="C97" s="46" t="s">
        <v>72</v>
      </c>
      <c r="D97" s="46" t="s">
        <v>279</v>
      </c>
      <c r="E97" s="46"/>
      <c r="F97" s="46"/>
      <c r="G97" s="46"/>
      <c r="H97" s="46"/>
    </row>
    <row r="98" spans="1:8" s="72" customFormat="1" x14ac:dyDescent="0.25">
      <c r="A98" s="14">
        <v>1190</v>
      </c>
      <c r="B98" s="16" t="s">
        <v>357</v>
      </c>
      <c r="C98" s="70">
        <f>+SUM(C99:C102)</f>
        <v>823220.24</v>
      </c>
      <c r="D98" s="16"/>
      <c r="E98" s="16"/>
      <c r="F98" s="16"/>
      <c r="G98" s="16"/>
      <c r="H98" s="16"/>
    </row>
    <row r="99" spans="1:8" x14ac:dyDescent="0.25">
      <c r="A99" s="12">
        <v>1191</v>
      </c>
      <c r="B99" s="4" t="s">
        <v>358</v>
      </c>
      <c r="C99" s="61">
        <v>823220.24</v>
      </c>
      <c r="D99" s="4"/>
      <c r="E99" s="4"/>
      <c r="F99" s="4"/>
      <c r="G99" s="4"/>
      <c r="H99" s="4"/>
    </row>
    <row r="100" spans="1:8" x14ac:dyDescent="0.25">
      <c r="A100" s="12">
        <v>1192</v>
      </c>
      <c r="B100" s="4" t="s">
        <v>359</v>
      </c>
      <c r="C100" s="61">
        <v>0</v>
      </c>
      <c r="D100" s="4"/>
      <c r="E100" s="4"/>
      <c r="F100" s="4"/>
      <c r="G100" s="4"/>
      <c r="H100" s="4"/>
    </row>
    <row r="101" spans="1:8" x14ac:dyDescent="0.25">
      <c r="A101" s="12">
        <v>1193</v>
      </c>
      <c r="B101" s="4" t="s">
        <v>360</v>
      </c>
      <c r="C101" s="61">
        <v>0</v>
      </c>
      <c r="D101" s="4"/>
      <c r="E101" s="4"/>
      <c r="F101" s="4"/>
      <c r="G101" s="4"/>
      <c r="H101" s="4"/>
    </row>
    <row r="102" spans="1:8" x14ac:dyDescent="0.25">
      <c r="A102" s="12">
        <v>1194</v>
      </c>
      <c r="B102" s="4" t="s">
        <v>361</v>
      </c>
      <c r="C102" s="61">
        <v>0</v>
      </c>
      <c r="D102" s="4"/>
      <c r="E102" s="4"/>
      <c r="F102" s="4"/>
      <c r="G102" s="4"/>
      <c r="H102" s="4"/>
    </row>
    <row r="103" spans="1:8" s="72" customFormat="1" x14ac:dyDescent="0.25">
      <c r="A103" s="14">
        <v>1290</v>
      </c>
      <c r="B103" s="16" t="s">
        <v>362</v>
      </c>
      <c r="C103" s="70">
        <f>+SUM(C104:C106)</f>
        <v>29476138.339999996</v>
      </c>
      <c r="D103" s="16"/>
      <c r="E103" s="16"/>
      <c r="F103" s="16"/>
      <c r="G103" s="16"/>
      <c r="H103" s="16"/>
    </row>
    <row r="104" spans="1:8" x14ac:dyDescent="0.25">
      <c r="A104" s="12">
        <v>1291</v>
      </c>
      <c r="B104" s="4" t="s">
        <v>363</v>
      </c>
      <c r="C104" s="61">
        <v>0</v>
      </c>
      <c r="D104" s="4"/>
      <c r="E104" s="4"/>
      <c r="F104" s="4"/>
      <c r="G104" s="4"/>
      <c r="H104" s="4"/>
    </row>
    <row r="105" spans="1:8" x14ac:dyDescent="0.25">
      <c r="A105" s="12">
        <v>1292</v>
      </c>
      <c r="B105" s="4" t="s">
        <v>364</v>
      </c>
      <c r="C105" s="61">
        <v>0</v>
      </c>
      <c r="D105" s="4"/>
      <c r="E105" s="4"/>
      <c r="F105" s="4"/>
      <c r="G105" s="4"/>
      <c r="H105" s="4"/>
    </row>
    <row r="106" spans="1:8" x14ac:dyDescent="0.25">
      <c r="A106" s="12">
        <v>1293</v>
      </c>
      <c r="B106" s="4" t="s">
        <v>365</v>
      </c>
      <c r="C106" s="61">
        <v>29476138.339999996</v>
      </c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5" t="s">
        <v>366</v>
      </c>
      <c r="B108" s="45"/>
      <c r="C108" s="45"/>
      <c r="D108" s="45"/>
      <c r="E108" s="45"/>
      <c r="F108" s="45"/>
      <c r="G108" s="45"/>
      <c r="H108" s="45"/>
    </row>
    <row r="109" spans="1:8" x14ac:dyDescent="0.25">
      <c r="A109" s="46" t="s">
        <v>70</v>
      </c>
      <c r="B109" s="46" t="s">
        <v>71</v>
      </c>
      <c r="C109" s="46" t="s">
        <v>72</v>
      </c>
      <c r="D109" s="46" t="s">
        <v>275</v>
      </c>
      <c r="E109" s="46" t="s">
        <v>276</v>
      </c>
      <c r="F109" s="46" t="s">
        <v>277</v>
      </c>
      <c r="G109" s="46" t="s">
        <v>367</v>
      </c>
      <c r="H109" s="46" t="s">
        <v>368</v>
      </c>
    </row>
    <row r="110" spans="1:8" s="72" customFormat="1" x14ac:dyDescent="0.25">
      <c r="A110" s="14">
        <v>2110</v>
      </c>
      <c r="B110" s="16" t="s">
        <v>369</v>
      </c>
      <c r="C110" s="70">
        <f>+SUM(C111:C119)</f>
        <v>367867249.3499999</v>
      </c>
      <c r="D110" s="70">
        <f>+SUM(D111:D119)</f>
        <v>367867249.3499999</v>
      </c>
      <c r="E110" s="70">
        <v>0</v>
      </c>
      <c r="F110" s="70">
        <v>0</v>
      </c>
      <c r="G110" s="70">
        <v>0</v>
      </c>
      <c r="H110" s="16"/>
    </row>
    <row r="111" spans="1:8" x14ac:dyDescent="0.25">
      <c r="A111" s="12">
        <v>2111</v>
      </c>
      <c r="B111" s="4" t="s">
        <v>370</v>
      </c>
      <c r="C111" s="61">
        <v>3020067.8200000003</v>
      </c>
      <c r="D111" s="61">
        <v>3020067.8200000003</v>
      </c>
      <c r="E111" s="61">
        <v>0</v>
      </c>
      <c r="F111" s="61">
        <v>0</v>
      </c>
      <c r="G111" s="61">
        <v>0</v>
      </c>
      <c r="H111" s="4"/>
    </row>
    <row r="112" spans="1:8" x14ac:dyDescent="0.25">
      <c r="A112" s="12">
        <v>2112</v>
      </c>
      <c r="B112" s="4" t="s">
        <v>371</v>
      </c>
      <c r="C112" s="61">
        <v>110563791.28999999</v>
      </c>
      <c r="D112" s="61">
        <v>110563791.28999999</v>
      </c>
      <c r="E112" s="61">
        <v>0</v>
      </c>
      <c r="F112" s="61">
        <v>0</v>
      </c>
      <c r="G112" s="61">
        <v>0</v>
      </c>
      <c r="H112" s="4"/>
    </row>
    <row r="113" spans="1:8" x14ac:dyDescent="0.25">
      <c r="A113" s="12">
        <v>2113</v>
      </c>
      <c r="B113" s="4" t="s">
        <v>372</v>
      </c>
      <c r="C113" s="61">
        <v>63827589.369999997</v>
      </c>
      <c r="D113" s="61">
        <v>63827589.369999997</v>
      </c>
      <c r="E113" s="61">
        <v>0</v>
      </c>
      <c r="F113" s="61">
        <v>0</v>
      </c>
      <c r="G113" s="61">
        <v>0</v>
      </c>
      <c r="H113" s="4"/>
    </row>
    <row r="114" spans="1:8" x14ac:dyDescent="0.25">
      <c r="A114" s="12">
        <v>2114</v>
      </c>
      <c r="B114" s="4" t="s">
        <v>373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4"/>
    </row>
    <row r="115" spans="1:8" x14ac:dyDescent="0.25">
      <c r="A115" s="12">
        <v>2115</v>
      </c>
      <c r="B115" s="4" t="s">
        <v>374</v>
      </c>
      <c r="C115" s="61">
        <v>52685569.479999997</v>
      </c>
      <c r="D115" s="61">
        <v>52685569.479999997</v>
      </c>
      <c r="E115" s="61">
        <v>0</v>
      </c>
      <c r="F115" s="61">
        <v>0</v>
      </c>
      <c r="G115" s="61">
        <v>0</v>
      </c>
      <c r="H115" s="4"/>
    </row>
    <row r="116" spans="1:8" x14ac:dyDescent="0.25">
      <c r="A116" s="12">
        <v>2116</v>
      </c>
      <c r="B116" s="4" t="s">
        <v>375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4"/>
    </row>
    <row r="117" spans="1:8" x14ac:dyDescent="0.25">
      <c r="A117" s="12">
        <v>2117</v>
      </c>
      <c r="B117" s="4" t="s">
        <v>376</v>
      </c>
      <c r="C117" s="61">
        <v>126132530.10999997</v>
      </c>
      <c r="D117" s="61">
        <v>126132530.10999997</v>
      </c>
      <c r="E117" s="61">
        <v>0</v>
      </c>
      <c r="F117" s="61">
        <v>0</v>
      </c>
      <c r="G117" s="61">
        <v>0</v>
      </c>
      <c r="H117" s="4"/>
    </row>
    <row r="118" spans="1:8" x14ac:dyDescent="0.25">
      <c r="A118" s="12">
        <v>2118</v>
      </c>
      <c r="B118" s="4" t="s">
        <v>377</v>
      </c>
      <c r="C118" s="61">
        <v>0</v>
      </c>
      <c r="D118" s="61">
        <v>0</v>
      </c>
      <c r="E118" s="61">
        <v>0</v>
      </c>
      <c r="F118" s="61">
        <v>0</v>
      </c>
      <c r="G118" s="61">
        <v>0</v>
      </c>
      <c r="H118" s="4"/>
    </row>
    <row r="119" spans="1:8" x14ac:dyDescent="0.25">
      <c r="A119" s="12">
        <v>2119</v>
      </c>
      <c r="B119" s="4" t="s">
        <v>378</v>
      </c>
      <c r="C119" s="61">
        <v>11637701.279999999</v>
      </c>
      <c r="D119" s="61">
        <v>11637701.279999999</v>
      </c>
      <c r="E119" s="61">
        <v>0</v>
      </c>
      <c r="F119" s="61">
        <v>0</v>
      </c>
      <c r="G119" s="61">
        <v>0</v>
      </c>
      <c r="H119" s="4"/>
    </row>
    <row r="120" spans="1:8" s="72" customFormat="1" x14ac:dyDescent="0.25">
      <c r="A120" s="14">
        <v>2120</v>
      </c>
      <c r="B120" s="16" t="s">
        <v>379</v>
      </c>
      <c r="C120" s="70">
        <f>+SUM(C121:C123)</f>
        <v>0</v>
      </c>
      <c r="D120" s="70">
        <f>+SUM(D121:D123)</f>
        <v>0</v>
      </c>
      <c r="E120" s="70">
        <v>0</v>
      </c>
      <c r="F120" s="70">
        <v>0</v>
      </c>
      <c r="G120" s="70">
        <v>0</v>
      </c>
      <c r="H120" s="16"/>
    </row>
    <row r="121" spans="1:8" x14ac:dyDescent="0.25">
      <c r="A121" s="12">
        <v>2121</v>
      </c>
      <c r="B121" s="4" t="s">
        <v>380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4"/>
    </row>
    <row r="122" spans="1:8" x14ac:dyDescent="0.25">
      <c r="A122" s="12">
        <v>2122</v>
      </c>
      <c r="B122" s="4" t="s">
        <v>381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4"/>
    </row>
    <row r="123" spans="1:8" x14ac:dyDescent="0.25">
      <c r="A123" s="12">
        <v>2129</v>
      </c>
      <c r="B123" s="4" t="s">
        <v>382</v>
      </c>
      <c r="C123" s="61">
        <v>0</v>
      </c>
      <c r="D123" s="61">
        <v>0</v>
      </c>
      <c r="E123" s="61">
        <v>0</v>
      </c>
      <c r="F123" s="61">
        <v>0</v>
      </c>
      <c r="G123" s="61">
        <v>0</v>
      </c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5" t="s">
        <v>383</v>
      </c>
      <c r="B125" s="45"/>
      <c r="C125" s="45"/>
      <c r="D125" s="45"/>
      <c r="E125" s="45"/>
      <c r="F125" s="45"/>
      <c r="G125" s="45"/>
      <c r="H125" s="45"/>
    </row>
    <row r="126" spans="1:8" x14ac:dyDescent="0.25">
      <c r="A126" s="46" t="s">
        <v>70</v>
      </c>
      <c r="B126" s="46" t="s">
        <v>71</v>
      </c>
      <c r="C126" s="46" t="s">
        <v>72</v>
      </c>
      <c r="D126" s="46" t="s">
        <v>384</v>
      </c>
      <c r="E126" s="46" t="s">
        <v>279</v>
      </c>
      <c r="F126" s="46"/>
      <c r="G126" s="46"/>
      <c r="H126" s="46"/>
    </row>
    <row r="127" spans="1:8" s="72" customFormat="1" x14ac:dyDescent="0.25">
      <c r="A127" s="14">
        <v>2160</v>
      </c>
      <c r="B127" s="16" t="s">
        <v>385</v>
      </c>
      <c r="C127" s="70">
        <f>+SUM(C128:C133)</f>
        <v>43066.78</v>
      </c>
      <c r="D127" s="16"/>
      <c r="E127" s="16"/>
      <c r="F127" s="16"/>
      <c r="G127" s="16"/>
      <c r="H127" s="16"/>
    </row>
    <row r="128" spans="1:8" x14ac:dyDescent="0.25">
      <c r="A128" s="12">
        <v>2161</v>
      </c>
      <c r="B128" s="4" t="s">
        <v>386</v>
      </c>
      <c r="C128" s="61">
        <v>43066.78</v>
      </c>
      <c r="D128" s="4"/>
      <c r="E128" s="4"/>
      <c r="F128" s="4"/>
      <c r="G128" s="4"/>
      <c r="H128" s="4"/>
    </row>
    <row r="129" spans="1:5" x14ac:dyDescent="0.25">
      <c r="A129" s="12">
        <v>2162</v>
      </c>
      <c r="B129" s="4" t="s">
        <v>387</v>
      </c>
      <c r="C129" s="61">
        <v>0</v>
      </c>
      <c r="D129" s="4"/>
      <c r="E129" s="4"/>
    </row>
    <row r="130" spans="1:5" x14ac:dyDescent="0.25">
      <c r="A130" s="12">
        <v>2163</v>
      </c>
      <c r="B130" s="4" t="s">
        <v>388</v>
      </c>
      <c r="C130" s="61">
        <v>0</v>
      </c>
      <c r="D130" s="4"/>
      <c r="E130" s="4"/>
    </row>
    <row r="131" spans="1:5" x14ac:dyDescent="0.25">
      <c r="A131" s="12">
        <v>2164</v>
      </c>
      <c r="B131" s="4" t="s">
        <v>389</v>
      </c>
      <c r="C131" s="61">
        <v>0</v>
      </c>
      <c r="D131" s="4"/>
      <c r="E131" s="4"/>
    </row>
    <row r="132" spans="1:5" x14ac:dyDescent="0.25">
      <c r="A132" s="12">
        <v>2165</v>
      </c>
      <c r="B132" s="4" t="s">
        <v>390</v>
      </c>
      <c r="C132" s="61">
        <v>0</v>
      </c>
      <c r="D132" s="4"/>
      <c r="E132" s="4"/>
    </row>
    <row r="133" spans="1:5" x14ac:dyDescent="0.25">
      <c r="A133" s="12">
        <v>2166</v>
      </c>
      <c r="B133" s="4" t="s">
        <v>391</v>
      </c>
      <c r="C133" s="61">
        <v>0</v>
      </c>
      <c r="D133" s="4"/>
      <c r="E133" s="4"/>
    </row>
    <row r="134" spans="1:5" s="72" customFormat="1" x14ac:dyDescent="0.25">
      <c r="A134" s="14">
        <v>2250</v>
      </c>
      <c r="B134" s="16" t="s">
        <v>392</v>
      </c>
      <c r="C134" s="70">
        <f>+SUM(C135:C140)</f>
        <v>0</v>
      </c>
      <c r="D134" s="16"/>
      <c r="E134" s="16"/>
    </row>
    <row r="135" spans="1:5" x14ac:dyDescent="0.25">
      <c r="A135" s="12">
        <v>2251</v>
      </c>
      <c r="B135" s="4" t="s">
        <v>393</v>
      </c>
      <c r="C135" s="61">
        <v>0</v>
      </c>
      <c r="D135" s="4"/>
      <c r="E135" s="4"/>
    </row>
    <row r="136" spans="1:5" x14ac:dyDescent="0.25">
      <c r="A136" s="12">
        <v>2252</v>
      </c>
      <c r="B136" s="4" t="s">
        <v>394</v>
      </c>
      <c r="C136" s="61">
        <v>0</v>
      </c>
      <c r="D136" s="4"/>
      <c r="E136" s="4"/>
    </row>
    <row r="137" spans="1:5" x14ac:dyDescent="0.25">
      <c r="A137" s="12">
        <v>2253</v>
      </c>
      <c r="B137" s="4" t="s">
        <v>395</v>
      </c>
      <c r="C137" s="61">
        <v>0</v>
      </c>
      <c r="D137" s="4"/>
      <c r="E137" s="4"/>
    </row>
    <row r="138" spans="1:5" x14ac:dyDescent="0.25">
      <c r="A138" s="12">
        <v>2254</v>
      </c>
      <c r="B138" s="4" t="s">
        <v>396</v>
      </c>
      <c r="C138" s="61">
        <v>0</v>
      </c>
      <c r="D138" s="4"/>
      <c r="E138" s="4"/>
    </row>
    <row r="139" spans="1:5" x14ac:dyDescent="0.25">
      <c r="A139" s="12">
        <v>2255</v>
      </c>
      <c r="B139" s="4" t="s">
        <v>397</v>
      </c>
      <c r="C139" s="61">
        <v>0</v>
      </c>
      <c r="D139" s="4"/>
      <c r="E139" s="4"/>
    </row>
    <row r="140" spans="1:5" x14ac:dyDescent="0.25">
      <c r="A140" s="12">
        <v>2256</v>
      </c>
      <c r="B140" s="4" t="s">
        <v>398</v>
      </c>
      <c r="C140" s="61">
        <v>0</v>
      </c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5" t="s">
        <v>399</v>
      </c>
      <c r="B142" s="45"/>
      <c r="C142" s="45"/>
      <c r="D142" s="45"/>
      <c r="E142" s="45"/>
    </row>
    <row r="143" spans="1:5" x14ac:dyDescent="0.25">
      <c r="A143" s="49" t="s">
        <v>70</v>
      </c>
      <c r="B143" s="49" t="s">
        <v>71</v>
      </c>
      <c r="C143" s="49" t="s">
        <v>72</v>
      </c>
      <c r="D143" s="46" t="s">
        <v>384</v>
      </c>
      <c r="E143" s="46" t="s">
        <v>279</v>
      </c>
    </row>
    <row r="144" spans="1:5" x14ac:dyDescent="0.25">
      <c r="A144" s="14">
        <v>2150</v>
      </c>
      <c r="B144" s="16" t="s">
        <v>400</v>
      </c>
      <c r="C144" s="73">
        <f>+SUM(C145:C147)</f>
        <v>0</v>
      </c>
      <c r="D144" s="4"/>
      <c r="E144" s="4"/>
    </row>
    <row r="145" spans="1:5" x14ac:dyDescent="0.25">
      <c r="A145" s="12">
        <v>2151</v>
      </c>
      <c r="B145" s="4" t="s">
        <v>401</v>
      </c>
      <c r="C145" s="58">
        <v>0</v>
      </c>
      <c r="D145" s="4"/>
      <c r="E145" s="4"/>
    </row>
    <row r="146" spans="1:5" x14ac:dyDescent="0.25">
      <c r="A146" s="12">
        <v>2152</v>
      </c>
      <c r="B146" s="4" t="s">
        <v>402</v>
      </c>
      <c r="C146" s="58">
        <v>0</v>
      </c>
      <c r="D146" s="4"/>
      <c r="E146" s="4"/>
    </row>
    <row r="147" spans="1:5" x14ac:dyDescent="0.25">
      <c r="A147" s="12">
        <v>2159</v>
      </c>
      <c r="B147" s="4" t="s">
        <v>403</v>
      </c>
      <c r="C147" s="58">
        <v>0</v>
      </c>
      <c r="D147" s="4"/>
      <c r="E147" s="4"/>
    </row>
    <row r="148" spans="1:5" x14ac:dyDescent="0.25">
      <c r="A148" s="14">
        <v>2240</v>
      </c>
      <c r="B148" s="16" t="s">
        <v>404</v>
      </c>
      <c r="C148" s="73">
        <f>+SUM(C149:C151)</f>
        <v>0</v>
      </c>
      <c r="D148" s="4"/>
      <c r="E148" s="4"/>
    </row>
    <row r="149" spans="1:5" x14ac:dyDescent="0.25">
      <c r="A149" s="12">
        <v>2241</v>
      </c>
      <c r="B149" s="4" t="s">
        <v>405</v>
      </c>
      <c r="C149" s="58">
        <v>0</v>
      </c>
      <c r="D149" s="4"/>
      <c r="E149" s="4"/>
    </row>
    <row r="150" spans="1:5" x14ac:dyDescent="0.25">
      <c r="A150" s="12">
        <v>2242</v>
      </c>
      <c r="B150" s="4" t="s">
        <v>406</v>
      </c>
      <c r="C150" s="58">
        <v>0</v>
      </c>
      <c r="D150" s="4"/>
      <c r="E150" s="4"/>
    </row>
    <row r="151" spans="1:5" x14ac:dyDescent="0.25">
      <c r="A151" s="12">
        <v>2249</v>
      </c>
      <c r="B151" s="4" t="s">
        <v>407</v>
      </c>
      <c r="C151" s="58">
        <v>0</v>
      </c>
      <c r="D151" s="4"/>
      <c r="E151" s="4"/>
    </row>
    <row r="152" spans="1:5" x14ac:dyDescent="0.25">
      <c r="A152" s="12"/>
      <c r="B152" s="4"/>
      <c r="C152" s="13"/>
      <c r="D152" s="4"/>
      <c r="E152" s="4"/>
    </row>
    <row r="153" spans="1:5" x14ac:dyDescent="0.25">
      <c r="A153" s="45" t="s">
        <v>408</v>
      </c>
      <c r="B153" s="45"/>
      <c r="C153" s="45"/>
      <c r="D153" s="45"/>
      <c r="E153" s="45"/>
    </row>
    <row r="154" spans="1:5" x14ac:dyDescent="0.25">
      <c r="A154" s="49" t="s">
        <v>70</v>
      </c>
      <c r="B154" s="49" t="s">
        <v>71</v>
      </c>
      <c r="C154" s="49" t="s">
        <v>72</v>
      </c>
      <c r="D154" s="46" t="s">
        <v>384</v>
      </c>
      <c r="E154" s="46" t="s">
        <v>279</v>
      </c>
    </row>
    <row r="155" spans="1:5" x14ac:dyDescent="0.25">
      <c r="A155" s="14">
        <v>2170</v>
      </c>
      <c r="B155" s="16" t="s">
        <v>409</v>
      </c>
      <c r="C155" s="70">
        <f>+SUM(C156:C158)</f>
        <v>63315000</v>
      </c>
      <c r="D155" s="4"/>
      <c r="E155" s="4"/>
    </row>
    <row r="156" spans="1:5" x14ac:dyDescent="0.25">
      <c r="A156" s="12">
        <v>2171</v>
      </c>
      <c r="B156" s="4" t="s">
        <v>410</v>
      </c>
      <c r="C156" s="61">
        <v>63315000</v>
      </c>
      <c r="D156" s="4"/>
      <c r="E156" s="4"/>
    </row>
    <row r="157" spans="1:5" x14ac:dyDescent="0.25">
      <c r="A157" s="12">
        <v>2172</v>
      </c>
      <c r="B157" s="4" t="s">
        <v>411</v>
      </c>
      <c r="C157" s="61">
        <v>0</v>
      </c>
      <c r="D157" s="4"/>
      <c r="E157" s="4"/>
    </row>
    <row r="158" spans="1:5" x14ac:dyDescent="0.25">
      <c r="A158" s="12">
        <v>2179</v>
      </c>
      <c r="B158" s="4" t="s">
        <v>412</v>
      </c>
      <c r="C158" s="61">
        <v>0</v>
      </c>
      <c r="D158" s="4"/>
      <c r="E158" s="4"/>
    </row>
    <row r="159" spans="1:5" x14ac:dyDescent="0.25">
      <c r="A159" s="12">
        <v>2260</v>
      </c>
      <c r="B159" s="4" t="s">
        <v>413</v>
      </c>
      <c r="C159" s="61">
        <f>+SUM(C160:C163)</f>
        <v>0</v>
      </c>
      <c r="D159" s="4"/>
      <c r="E159" s="4"/>
    </row>
    <row r="160" spans="1:5" x14ac:dyDescent="0.25">
      <c r="A160" s="12">
        <v>2261</v>
      </c>
      <c r="B160" s="4" t="s">
        <v>414</v>
      </c>
      <c r="C160" s="61">
        <v>0</v>
      </c>
      <c r="D160" s="4"/>
      <c r="E160" s="4"/>
    </row>
    <row r="161" spans="1:5" x14ac:dyDescent="0.25">
      <c r="A161" s="12">
        <v>2262</v>
      </c>
      <c r="B161" s="4" t="s">
        <v>415</v>
      </c>
      <c r="C161" s="61">
        <v>0</v>
      </c>
      <c r="D161" s="4"/>
      <c r="E161" s="4"/>
    </row>
    <row r="162" spans="1:5" x14ac:dyDescent="0.25">
      <c r="A162" s="12">
        <v>2263</v>
      </c>
      <c r="B162" s="4" t="s">
        <v>416</v>
      </c>
      <c r="C162" s="61">
        <v>0</v>
      </c>
      <c r="D162" s="4"/>
      <c r="E162" s="4"/>
    </row>
    <row r="163" spans="1:5" x14ac:dyDescent="0.25">
      <c r="A163" s="12">
        <v>2269</v>
      </c>
      <c r="B163" s="4" t="s">
        <v>417</v>
      </c>
      <c r="C163" s="61">
        <v>0</v>
      </c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5" t="s">
        <v>418</v>
      </c>
      <c r="B165" s="45"/>
      <c r="C165" s="45"/>
      <c r="D165" s="45"/>
      <c r="E165" s="45"/>
    </row>
    <row r="166" spans="1:5" x14ac:dyDescent="0.25">
      <c r="A166" s="49" t="s">
        <v>70</v>
      </c>
      <c r="B166" s="49" t="s">
        <v>71</v>
      </c>
      <c r="C166" s="49" t="s">
        <v>72</v>
      </c>
      <c r="D166" s="46" t="s">
        <v>384</v>
      </c>
      <c r="E166" s="46" t="s">
        <v>279</v>
      </c>
    </row>
    <row r="167" spans="1:5" x14ac:dyDescent="0.25">
      <c r="A167" s="14">
        <v>2190</v>
      </c>
      <c r="B167" s="16" t="s">
        <v>419</v>
      </c>
      <c r="C167" s="73">
        <f>+SUM(C168:C170)</f>
        <v>0</v>
      </c>
      <c r="D167" s="16"/>
      <c r="E167" s="4"/>
    </row>
    <row r="168" spans="1:5" x14ac:dyDescent="0.25">
      <c r="A168" s="12">
        <v>2191</v>
      </c>
      <c r="B168" s="4" t="s">
        <v>420</v>
      </c>
      <c r="C168" s="58">
        <v>0</v>
      </c>
      <c r="D168" s="4"/>
      <c r="E168" s="4"/>
    </row>
    <row r="169" spans="1:5" x14ac:dyDescent="0.25">
      <c r="A169" s="12">
        <v>2192</v>
      </c>
      <c r="B169" s="4" t="s">
        <v>421</v>
      </c>
      <c r="C169" s="58">
        <v>0</v>
      </c>
      <c r="D169" s="4"/>
      <c r="E169" s="4"/>
    </row>
    <row r="170" spans="1:5" x14ac:dyDescent="0.25">
      <c r="A170" s="12">
        <v>2199</v>
      </c>
      <c r="B170" s="4" t="s">
        <v>422</v>
      </c>
      <c r="C170" s="58">
        <v>0</v>
      </c>
      <c r="D170" s="4"/>
      <c r="E170" s="4"/>
    </row>
    <row r="171" spans="1:5" ht="9.75" customHeight="1" x14ac:dyDescent="0.25">
      <c r="A171" s="4"/>
      <c r="B171" s="4"/>
      <c r="C171" s="4"/>
      <c r="D171" s="4"/>
      <c r="E171" s="4"/>
    </row>
    <row r="172" spans="1:5" ht="9.75" customHeight="1" x14ac:dyDescent="0.25">
      <c r="A172" s="4"/>
      <c r="B172" s="4"/>
      <c r="C172" s="4"/>
      <c r="D172" s="4"/>
      <c r="E172" s="4"/>
    </row>
    <row r="173" spans="1:5" ht="9.75" customHeight="1" x14ac:dyDescent="0.25">
      <c r="A173" s="4"/>
      <c r="B173" s="4" t="s">
        <v>66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31496062992125984" right="0.31496062992125984" top="0.74803149606299213" bottom="0.74803149606299213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>
      <selection sqref="A1:E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8" t="s">
        <v>560</v>
      </c>
      <c r="B1" s="139"/>
      <c r="C1" s="139"/>
      <c r="D1" s="48" t="s">
        <v>0</v>
      </c>
      <c r="E1" s="42">
        <v>2024</v>
      </c>
    </row>
    <row r="2" spans="1:5" ht="11.25" customHeight="1" x14ac:dyDescent="0.25">
      <c r="A2" s="138" t="s">
        <v>423</v>
      </c>
      <c r="B2" s="139"/>
      <c r="C2" s="139"/>
      <c r="D2" s="48" t="s">
        <v>2</v>
      </c>
      <c r="E2" s="42" t="s">
        <v>3</v>
      </c>
    </row>
    <row r="3" spans="1:5" ht="11.25" customHeight="1" x14ac:dyDescent="0.25">
      <c r="A3" s="138" t="s">
        <v>574</v>
      </c>
      <c r="B3" s="139"/>
      <c r="C3" s="139"/>
      <c r="D3" s="48" t="s">
        <v>4</v>
      </c>
      <c r="E3" s="42">
        <v>1</v>
      </c>
    </row>
    <row r="4" spans="1:5" ht="11.25" customHeight="1" x14ac:dyDescent="0.25">
      <c r="A4" s="138" t="s">
        <v>5</v>
      </c>
      <c r="B4" s="139"/>
      <c r="C4" s="139"/>
      <c r="D4" s="48"/>
      <c r="E4" s="42"/>
    </row>
    <row r="5" spans="1:5" ht="9.75" customHeight="1" x14ac:dyDescent="0.25">
      <c r="A5" s="44" t="s">
        <v>68</v>
      </c>
      <c r="B5" s="45"/>
      <c r="C5" s="45"/>
      <c r="D5" s="45"/>
      <c r="E5" s="45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45" t="s">
        <v>424</v>
      </c>
      <c r="B7" s="45"/>
      <c r="C7" s="45"/>
      <c r="D7" s="45"/>
      <c r="E7" s="45"/>
    </row>
    <row r="8" spans="1:5" ht="9.75" customHeight="1" x14ac:dyDescent="0.25">
      <c r="A8" s="46" t="s">
        <v>70</v>
      </c>
      <c r="B8" s="46" t="s">
        <v>71</v>
      </c>
      <c r="C8" s="46" t="s">
        <v>72</v>
      </c>
      <c r="D8" s="46" t="s">
        <v>266</v>
      </c>
      <c r="E8" s="46" t="s">
        <v>384</v>
      </c>
    </row>
    <row r="9" spans="1:5" x14ac:dyDescent="0.25">
      <c r="A9" s="14">
        <v>3110</v>
      </c>
      <c r="B9" s="16" t="s">
        <v>124</v>
      </c>
      <c r="C9" s="70">
        <v>15676364566.26</v>
      </c>
      <c r="D9" s="4"/>
      <c r="E9" s="4"/>
    </row>
    <row r="10" spans="1:5" x14ac:dyDescent="0.25">
      <c r="A10" s="14">
        <v>3120</v>
      </c>
      <c r="B10" s="16" t="s">
        <v>425</v>
      </c>
      <c r="C10" s="70">
        <v>3177194788.8600001</v>
      </c>
      <c r="D10" s="4"/>
      <c r="E10" s="4"/>
    </row>
    <row r="11" spans="1:5" x14ac:dyDescent="0.25">
      <c r="A11" s="14">
        <v>3130</v>
      </c>
      <c r="B11" s="16" t="s">
        <v>426</v>
      </c>
      <c r="C11" s="70">
        <v>0</v>
      </c>
      <c r="D11" s="4"/>
      <c r="E11" s="4"/>
    </row>
    <row r="12" spans="1:5" x14ac:dyDescent="0.25">
      <c r="A12" s="4"/>
      <c r="B12" s="4"/>
      <c r="C12" s="61"/>
      <c r="D12" s="4"/>
      <c r="E12" s="4"/>
    </row>
    <row r="13" spans="1:5" x14ac:dyDescent="0.25">
      <c r="A13" s="45" t="s">
        <v>427</v>
      </c>
      <c r="B13" s="45"/>
      <c r="C13" s="81"/>
      <c r="D13" s="45"/>
      <c r="E13" s="45"/>
    </row>
    <row r="14" spans="1:5" x14ac:dyDescent="0.25">
      <c r="A14" s="46" t="s">
        <v>70</v>
      </c>
      <c r="B14" s="46" t="s">
        <v>71</v>
      </c>
      <c r="C14" s="82" t="s">
        <v>72</v>
      </c>
      <c r="D14" s="46" t="s">
        <v>428</v>
      </c>
      <c r="E14" s="46"/>
    </row>
    <row r="15" spans="1:5" x14ac:dyDescent="0.25">
      <c r="A15" s="14">
        <v>3210</v>
      </c>
      <c r="B15" s="16" t="s">
        <v>429</v>
      </c>
      <c r="C15" s="70">
        <v>1637045464.7999995</v>
      </c>
      <c r="D15" s="4"/>
      <c r="E15" s="4"/>
    </row>
    <row r="16" spans="1:5" s="72" customFormat="1" x14ac:dyDescent="0.25">
      <c r="A16" s="14">
        <v>3220</v>
      </c>
      <c r="B16" s="16" t="s">
        <v>430</v>
      </c>
      <c r="C16" s="70">
        <v>738963644.96999991</v>
      </c>
      <c r="D16" s="16"/>
      <c r="E16" s="16"/>
    </row>
    <row r="17" spans="1:4" s="72" customFormat="1" x14ac:dyDescent="0.25">
      <c r="A17" s="14">
        <v>3230</v>
      </c>
      <c r="B17" s="16" t="s">
        <v>431</v>
      </c>
      <c r="C17" s="70">
        <v>2743494.26</v>
      </c>
      <c r="D17" s="16"/>
    </row>
    <row r="18" spans="1:4" x14ac:dyDescent="0.25">
      <c r="A18" s="12">
        <v>3231</v>
      </c>
      <c r="B18" s="4" t="s">
        <v>432</v>
      </c>
      <c r="C18" s="61">
        <v>2743494.26</v>
      </c>
      <c r="D18" s="4"/>
    </row>
    <row r="19" spans="1:4" x14ac:dyDescent="0.25">
      <c r="A19" s="12">
        <v>3232</v>
      </c>
      <c r="B19" s="4" t="s">
        <v>433</v>
      </c>
      <c r="C19" s="61">
        <v>0</v>
      </c>
      <c r="D19" s="4"/>
    </row>
    <row r="20" spans="1:4" x14ac:dyDescent="0.25">
      <c r="A20" s="12">
        <v>3233</v>
      </c>
      <c r="B20" s="4" t="s">
        <v>434</v>
      </c>
      <c r="C20" s="61">
        <v>0</v>
      </c>
      <c r="D20" s="4"/>
    </row>
    <row r="21" spans="1:4" x14ac:dyDescent="0.25">
      <c r="A21" s="12">
        <v>3239</v>
      </c>
      <c r="B21" s="4" t="s">
        <v>435</v>
      </c>
      <c r="C21" s="61">
        <v>0</v>
      </c>
      <c r="D21" s="4"/>
    </row>
    <row r="22" spans="1:4" s="72" customFormat="1" x14ac:dyDescent="0.25">
      <c r="A22" s="14">
        <v>3240</v>
      </c>
      <c r="B22" s="16" t="s">
        <v>436</v>
      </c>
      <c r="C22" s="70">
        <v>0</v>
      </c>
      <c r="D22" s="16"/>
    </row>
    <row r="23" spans="1:4" x14ac:dyDescent="0.25">
      <c r="A23" s="12">
        <v>3241</v>
      </c>
      <c r="B23" s="4" t="s">
        <v>437</v>
      </c>
      <c r="C23" s="61">
        <v>0</v>
      </c>
      <c r="D23" s="4"/>
    </row>
    <row r="24" spans="1:4" x14ac:dyDescent="0.25">
      <c r="A24" s="12">
        <v>3242</v>
      </c>
      <c r="B24" s="4" t="s">
        <v>438</v>
      </c>
      <c r="C24" s="61">
        <v>0</v>
      </c>
      <c r="D24" s="4"/>
    </row>
    <row r="25" spans="1:4" x14ac:dyDescent="0.25">
      <c r="A25" s="12">
        <v>3243</v>
      </c>
      <c r="B25" s="4" t="s">
        <v>439</v>
      </c>
      <c r="C25" s="61">
        <v>0</v>
      </c>
      <c r="D25" s="4"/>
    </row>
    <row r="26" spans="1:4" x14ac:dyDescent="0.25">
      <c r="A26" s="14">
        <v>3250</v>
      </c>
      <c r="B26" s="16" t="s">
        <v>440</v>
      </c>
      <c r="C26" s="70">
        <v>0</v>
      </c>
      <c r="D26" s="4"/>
    </row>
    <row r="27" spans="1:4" x14ac:dyDescent="0.25">
      <c r="A27" s="12">
        <v>3251</v>
      </c>
      <c r="B27" s="4" t="s">
        <v>441</v>
      </c>
      <c r="C27" s="61">
        <v>0</v>
      </c>
      <c r="D27" s="4"/>
    </row>
    <row r="28" spans="1:4" x14ac:dyDescent="0.25">
      <c r="A28" s="12">
        <v>3252</v>
      </c>
      <c r="B28" s="4" t="s">
        <v>442</v>
      </c>
      <c r="C28" s="61">
        <v>0</v>
      </c>
      <c r="D28" s="4"/>
    </row>
    <row r="29" spans="1:4" x14ac:dyDescent="0.25">
      <c r="A29" s="4"/>
      <c r="B29" s="4"/>
      <c r="C29" s="4"/>
      <c r="D29" s="4"/>
    </row>
    <row r="30" spans="1:4" ht="9.75" customHeight="1" x14ac:dyDescent="0.25">
      <c r="A30" s="4"/>
      <c r="B30" s="4" t="s">
        <v>66</v>
      </c>
      <c r="C30" s="4"/>
      <c r="D30" s="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showGridLines="0" topLeftCell="A124" workbookViewId="0">
      <selection sqref="A1:E138"/>
    </sheetView>
  </sheetViews>
  <sheetFormatPr baseColWidth="10" defaultColWidth="14.42578125" defaultRowHeight="15" x14ac:dyDescent="0.25"/>
  <cols>
    <col min="1" max="1" width="10" customWidth="1"/>
    <col min="2" max="2" width="63.42578125" customWidth="1"/>
    <col min="3" max="3" width="16.85546875" bestFit="1" customWidth="1"/>
    <col min="4" max="4" width="16.42578125" customWidth="1"/>
    <col min="5" max="5" width="19.140625" customWidth="1"/>
    <col min="6" max="6" width="16.85546875" bestFit="1" customWidth="1"/>
    <col min="7" max="26" width="9.140625" customWidth="1"/>
  </cols>
  <sheetData>
    <row r="1" spans="1:5" ht="11.25" customHeight="1" x14ac:dyDescent="0.25">
      <c r="A1" s="138" t="str">
        <f>ESF!A1</f>
        <v xml:space="preserve">Municipio de León </v>
      </c>
      <c r="B1" s="139"/>
      <c r="C1" s="139"/>
      <c r="D1" s="48" t="s">
        <v>0</v>
      </c>
      <c r="E1" s="42">
        <f>'Notas a los Edos Financieros'!D1</f>
        <v>2024</v>
      </c>
    </row>
    <row r="2" spans="1:5" ht="11.25" customHeight="1" x14ac:dyDescent="0.25">
      <c r="A2" s="138" t="s">
        <v>443</v>
      </c>
      <c r="B2" s="139"/>
      <c r="C2" s="139"/>
      <c r="D2" s="48" t="s">
        <v>2</v>
      </c>
      <c r="E2" s="42" t="str">
        <f>'Notas a los Edos Financieros'!D2</f>
        <v>Trimestral</v>
      </c>
    </row>
    <row r="3" spans="1:5" ht="11.25" customHeight="1" x14ac:dyDescent="0.25">
      <c r="A3" s="138" t="str">
        <f>ESF!A3</f>
        <v>Del 01 de Enero al 31 de Marzo de 2024</v>
      </c>
      <c r="B3" s="139"/>
      <c r="C3" s="139"/>
      <c r="D3" s="48" t="s">
        <v>4</v>
      </c>
      <c r="E3" s="42">
        <f>'Notas a los Edos Financieros'!D3</f>
        <v>1</v>
      </c>
    </row>
    <row r="4" spans="1:5" ht="11.25" customHeight="1" x14ac:dyDescent="0.25">
      <c r="A4" s="138" t="s">
        <v>5</v>
      </c>
      <c r="B4" s="139"/>
      <c r="C4" s="139"/>
      <c r="D4" s="48"/>
      <c r="E4" s="42"/>
    </row>
    <row r="5" spans="1:5" ht="9.75" customHeight="1" x14ac:dyDescent="0.25">
      <c r="A5" s="44" t="s">
        <v>68</v>
      </c>
      <c r="B5" s="45"/>
      <c r="C5" s="45"/>
      <c r="D5" s="45"/>
      <c r="E5" s="45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45" t="s">
        <v>444</v>
      </c>
      <c r="B7" s="45"/>
      <c r="C7" s="45"/>
      <c r="D7" s="45"/>
      <c r="E7" s="4"/>
    </row>
    <row r="8" spans="1:5" ht="9.75" customHeight="1" x14ac:dyDescent="0.25">
      <c r="A8" s="46" t="s">
        <v>70</v>
      </c>
      <c r="B8" s="46" t="s">
        <v>71</v>
      </c>
      <c r="C8" s="47">
        <v>2024</v>
      </c>
      <c r="D8" s="47">
        <v>2023</v>
      </c>
      <c r="E8" s="4"/>
    </row>
    <row r="9" spans="1:5" x14ac:dyDescent="0.25">
      <c r="A9" s="12">
        <v>1111</v>
      </c>
      <c r="B9" s="4" t="s">
        <v>445</v>
      </c>
      <c r="C9" s="61">
        <v>137000</v>
      </c>
      <c r="D9" s="61">
        <v>137000</v>
      </c>
      <c r="E9" s="4"/>
    </row>
    <row r="10" spans="1:5" x14ac:dyDescent="0.25">
      <c r="A10" s="12">
        <v>1112</v>
      </c>
      <c r="B10" s="4" t="s">
        <v>446</v>
      </c>
      <c r="C10" s="61">
        <v>930037365.20000017</v>
      </c>
      <c r="D10" s="61">
        <v>564064700.25999999</v>
      </c>
      <c r="E10" s="4"/>
    </row>
    <row r="11" spans="1:5" x14ac:dyDescent="0.25">
      <c r="A11" s="12">
        <v>1113</v>
      </c>
      <c r="B11" s="4" t="s">
        <v>447</v>
      </c>
      <c r="C11" s="61">
        <v>1197013.27</v>
      </c>
      <c r="D11" s="61">
        <v>137749.16</v>
      </c>
      <c r="E11" s="4"/>
    </row>
    <row r="12" spans="1:5" x14ac:dyDescent="0.25">
      <c r="A12" s="12">
        <v>1114</v>
      </c>
      <c r="B12" s="4" t="s">
        <v>267</v>
      </c>
      <c r="C12" s="61">
        <v>807016450.24000001</v>
      </c>
      <c r="D12" s="61">
        <v>40342751.350000001</v>
      </c>
      <c r="E12" s="4"/>
    </row>
    <row r="13" spans="1:5" x14ac:dyDescent="0.25">
      <c r="A13" s="12">
        <v>1115</v>
      </c>
      <c r="B13" s="4" t="s">
        <v>268</v>
      </c>
      <c r="C13" s="61">
        <v>2147242478.8300002</v>
      </c>
      <c r="D13" s="61">
        <v>1625882408.1499999</v>
      </c>
      <c r="E13" s="4"/>
    </row>
    <row r="14" spans="1:5" x14ac:dyDescent="0.25">
      <c r="A14" s="12">
        <v>1116</v>
      </c>
      <c r="B14" s="4" t="s">
        <v>448</v>
      </c>
      <c r="C14" s="61">
        <v>0</v>
      </c>
      <c r="D14" s="61">
        <v>0</v>
      </c>
      <c r="E14" s="4"/>
    </row>
    <row r="15" spans="1:5" x14ac:dyDescent="0.25">
      <c r="A15" s="12">
        <v>1119</v>
      </c>
      <c r="B15" s="4" t="s">
        <v>449</v>
      </c>
      <c r="C15" s="61">
        <v>0</v>
      </c>
      <c r="D15" s="61">
        <v>0</v>
      </c>
      <c r="E15" s="4"/>
    </row>
    <row r="16" spans="1:5" s="72" customFormat="1" x14ac:dyDescent="0.25">
      <c r="A16" s="14">
        <v>1110</v>
      </c>
      <c r="B16" s="15" t="s">
        <v>450</v>
      </c>
      <c r="C16" s="70">
        <f>+SUM(C9:C15)</f>
        <v>3885630307.54</v>
      </c>
      <c r="D16" s="70">
        <f>+SUM(D9:D15)</f>
        <v>2230564608.9200001</v>
      </c>
      <c r="E16" s="16"/>
    </row>
    <row r="17" spans="1:4" ht="15" customHeight="1" x14ac:dyDescent="0.25"/>
    <row r="18" spans="1:4" ht="15" customHeight="1" x14ac:dyDescent="0.25"/>
    <row r="19" spans="1:4" ht="9.75" customHeight="1" x14ac:dyDescent="0.25">
      <c r="A19" s="45" t="s">
        <v>451</v>
      </c>
      <c r="B19" s="45"/>
      <c r="C19" s="45"/>
      <c r="D19" s="45"/>
    </row>
    <row r="20" spans="1:4" ht="9.75" customHeight="1" x14ac:dyDescent="0.25">
      <c r="A20" s="46" t="s">
        <v>70</v>
      </c>
      <c r="B20" s="46" t="s">
        <v>71</v>
      </c>
      <c r="C20" s="47">
        <v>2024</v>
      </c>
      <c r="D20" s="47">
        <v>2023</v>
      </c>
    </row>
    <row r="21" spans="1:4" s="72" customFormat="1" x14ac:dyDescent="0.25">
      <c r="A21" s="14">
        <v>1230</v>
      </c>
      <c r="B21" s="16" t="s">
        <v>317</v>
      </c>
      <c r="C21" s="70">
        <f>+SUM(C22:C28)</f>
        <v>425597124.23999995</v>
      </c>
      <c r="D21" s="70">
        <f>+SUM(D22:D28)</f>
        <v>340146496.06000006</v>
      </c>
    </row>
    <row r="22" spans="1:4" x14ac:dyDescent="0.25">
      <c r="A22" s="12">
        <v>1231</v>
      </c>
      <c r="B22" s="4" t="s">
        <v>318</v>
      </c>
      <c r="C22" s="61">
        <v>128019725.67000002</v>
      </c>
      <c r="D22" s="61">
        <v>0</v>
      </c>
    </row>
    <row r="23" spans="1:4" x14ac:dyDescent="0.25">
      <c r="A23" s="12">
        <v>1232</v>
      </c>
      <c r="B23" s="4" t="s">
        <v>319</v>
      </c>
      <c r="C23" s="61">
        <v>0</v>
      </c>
      <c r="D23" s="61">
        <v>0</v>
      </c>
    </row>
    <row r="24" spans="1:4" x14ac:dyDescent="0.25">
      <c r="A24" s="12">
        <v>1233</v>
      </c>
      <c r="B24" s="4" t="s">
        <v>320</v>
      </c>
      <c r="C24" s="61">
        <v>21410801.379999999</v>
      </c>
      <c r="D24" s="61">
        <v>0</v>
      </c>
    </row>
    <row r="25" spans="1:4" x14ac:dyDescent="0.25">
      <c r="A25" s="12">
        <v>1234</v>
      </c>
      <c r="B25" s="4" t="s">
        <v>321</v>
      </c>
      <c r="C25" s="61">
        <v>0</v>
      </c>
      <c r="D25" s="61">
        <v>0</v>
      </c>
    </row>
    <row r="26" spans="1:4" x14ac:dyDescent="0.25">
      <c r="A26" s="12">
        <v>1235</v>
      </c>
      <c r="B26" s="4" t="s">
        <v>322</v>
      </c>
      <c r="C26" s="61">
        <v>180123427.97999999</v>
      </c>
      <c r="D26" s="61">
        <v>219225215.91000009</v>
      </c>
    </row>
    <row r="27" spans="1:4" x14ac:dyDescent="0.25">
      <c r="A27" s="12">
        <v>1236</v>
      </c>
      <c r="B27" s="4" t="s">
        <v>323</v>
      </c>
      <c r="C27" s="61">
        <v>96043169.209999993</v>
      </c>
      <c r="D27" s="61">
        <v>120921280.14999999</v>
      </c>
    </row>
    <row r="28" spans="1:4" x14ac:dyDescent="0.25">
      <c r="A28" s="12">
        <v>1239</v>
      </c>
      <c r="B28" s="4" t="s">
        <v>324</v>
      </c>
      <c r="C28" s="61">
        <v>0</v>
      </c>
      <c r="D28" s="61">
        <v>0</v>
      </c>
    </row>
    <row r="29" spans="1:4" x14ac:dyDescent="0.25">
      <c r="A29" s="14">
        <v>1240</v>
      </c>
      <c r="B29" s="16" t="s">
        <v>325</v>
      </c>
      <c r="C29" s="70">
        <f>+SUM(C30:C37)</f>
        <v>114707066.66999999</v>
      </c>
      <c r="D29" s="70">
        <f>+SUM(D30:D37)</f>
        <v>114588611.84000015</v>
      </c>
    </row>
    <row r="30" spans="1:4" x14ac:dyDescent="0.25">
      <c r="A30" s="12">
        <v>1241</v>
      </c>
      <c r="B30" s="4" t="s">
        <v>326</v>
      </c>
      <c r="C30" s="61">
        <v>4612100.9800000004</v>
      </c>
      <c r="D30" s="61">
        <v>4612100.979999979</v>
      </c>
    </row>
    <row r="31" spans="1:4" x14ac:dyDescent="0.25">
      <c r="A31" s="12">
        <v>1242</v>
      </c>
      <c r="B31" s="4" t="s">
        <v>327</v>
      </c>
      <c r="C31" s="61">
        <v>8493392.959999999</v>
      </c>
      <c r="D31" s="61">
        <v>8493392.9600000624</v>
      </c>
    </row>
    <row r="32" spans="1:4" x14ac:dyDescent="0.25">
      <c r="A32" s="12">
        <v>1243</v>
      </c>
      <c r="B32" s="4" t="s">
        <v>328</v>
      </c>
      <c r="C32" s="61">
        <v>129590.06</v>
      </c>
      <c r="D32" s="61">
        <v>129590.06</v>
      </c>
    </row>
    <row r="33" spans="1:6" x14ac:dyDescent="0.25">
      <c r="A33" s="12">
        <v>1244</v>
      </c>
      <c r="B33" s="4" t="s">
        <v>329</v>
      </c>
      <c r="C33" s="61">
        <v>98015876.909999982</v>
      </c>
      <c r="D33" s="61">
        <v>97993077.110000104</v>
      </c>
    </row>
    <row r="34" spans="1:6" x14ac:dyDescent="0.25">
      <c r="A34" s="12">
        <v>1245</v>
      </c>
      <c r="B34" s="4" t="s">
        <v>330</v>
      </c>
      <c r="C34" s="61">
        <v>4830</v>
      </c>
      <c r="D34" s="61">
        <v>0</v>
      </c>
    </row>
    <row r="35" spans="1:6" x14ac:dyDescent="0.25">
      <c r="A35" s="12">
        <v>1246</v>
      </c>
      <c r="B35" s="4" t="s">
        <v>331</v>
      </c>
      <c r="C35" s="61">
        <v>3451275.7600000007</v>
      </c>
      <c r="D35" s="61">
        <v>3360450.7300000032</v>
      </c>
    </row>
    <row r="36" spans="1:6" x14ac:dyDescent="0.25">
      <c r="A36" s="12">
        <v>1247</v>
      </c>
      <c r="B36" s="4" t="s">
        <v>332</v>
      </c>
      <c r="C36" s="61">
        <v>0</v>
      </c>
      <c r="D36" s="61">
        <v>0</v>
      </c>
    </row>
    <row r="37" spans="1:6" x14ac:dyDescent="0.25">
      <c r="A37" s="12">
        <v>1248</v>
      </c>
      <c r="B37" s="4" t="s">
        <v>333</v>
      </c>
      <c r="C37" s="61">
        <v>0</v>
      </c>
      <c r="D37" s="61">
        <v>0</v>
      </c>
    </row>
    <row r="38" spans="1:6" x14ac:dyDescent="0.25">
      <c r="A38" s="14">
        <v>1250</v>
      </c>
      <c r="B38" s="16" t="s">
        <v>339</v>
      </c>
      <c r="C38" s="70">
        <f>+SUM(C39:C43)</f>
        <v>2397.7199999999998</v>
      </c>
      <c r="D38" s="70">
        <f>+SUM(D39:D43)</f>
        <v>2397.7200000000003</v>
      </c>
    </row>
    <row r="39" spans="1:6" x14ac:dyDescent="0.25">
      <c r="A39" s="12">
        <v>1251</v>
      </c>
      <c r="B39" s="4" t="s">
        <v>340</v>
      </c>
      <c r="C39" s="61">
        <v>0</v>
      </c>
      <c r="D39" s="61">
        <v>0</v>
      </c>
    </row>
    <row r="40" spans="1:6" x14ac:dyDescent="0.25">
      <c r="A40" s="12">
        <v>1252</v>
      </c>
      <c r="B40" s="4" t="s">
        <v>341</v>
      </c>
      <c r="C40" s="61">
        <v>0</v>
      </c>
      <c r="D40" s="61">
        <v>0</v>
      </c>
    </row>
    <row r="41" spans="1:6" x14ac:dyDescent="0.25">
      <c r="A41" s="12">
        <v>1253</v>
      </c>
      <c r="B41" s="4" t="s">
        <v>342</v>
      </c>
      <c r="C41" s="61">
        <v>0</v>
      </c>
      <c r="D41" s="61">
        <v>0</v>
      </c>
    </row>
    <row r="42" spans="1:6" x14ac:dyDescent="0.25">
      <c r="A42" s="12">
        <v>1254</v>
      </c>
      <c r="B42" s="4" t="s">
        <v>343</v>
      </c>
      <c r="C42" s="61">
        <v>2397.7199999999998</v>
      </c>
      <c r="D42" s="61">
        <v>2397.7200000000003</v>
      </c>
    </row>
    <row r="43" spans="1:6" x14ac:dyDescent="0.25">
      <c r="A43" s="12">
        <v>1259</v>
      </c>
      <c r="B43" s="4" t="s">
        <v>344</v>
      </c>
      <c r="C43" s="61">
        <v>0</v>
      </c>
      <c r="D43" s="61">
        <v>0</v>
      </c>
    </row>
    <row r="44" spans="1:6" s="72" customFormat="1" x14ac:dyDescent="0.25">
      <c r="A44" s="14"/>
      <c r="B44" s="15" t="s">
        <v>452</v>
      </c>
      <c r="C44" s="70">
        <f>+C21+C29+C38</f>
        <v>540306588.63</v>
      </c>
      <c r="D44" s="70">
        <f>+D21+D29+D38</f>
        <v>454737505.62000024</v>
      </c>
    </row>
    <row r="45" spans="1:6" ht="9.75" customHeight="1" x14ac:dyDescent="0.25">
      <c r="A45" s="4"/>
      <c r="B45" s="4"/>
      <c r="C45" s="4"/>
      <c r="D45" s="4"/>
    </row>
    <row r="46" spans="1:6" ht="9.75" customHeight="1" x14ac:dyDescent="0.25">
      <c r="A46" s="45" t="s">
        <v>453</v>
      </c>
      <c r="B46" s="45"/>
      <c r="C46" s="45"/>
      <c r="D46" s="45"/>
    </row>
    <row r="47" spans="1:6" ht="9.75" customHeight="1" x14ac:dyDescent="0.25">
      <c r="A47" s="46" t="s">
        <v>70</v>
      </c>
      <c r="B47" s="46" t="s">
        <v>71</v>
      </c>
      <c r="C47" s="47">
        <v>2024</v>
      </c>
      <c r="D47" s="47">
        <v>2023</v>
      </c>
    </row>
    <row r="48" spans="1:6" x14ac:dyDescent="0.25">
      <c r="A48" s="14">
        <v>3210</v>
      </c>
      <c r="B48" s="16" t="s">
        <v>454</v>
      </c>
      <c r="C48" s="70">
        <v>1637045464.8</v>
      </c>
      <c r="D48" s="70">
        <v>1557657429.28</v>
      </c>
      <c r="E48" s="83"/>
      <c r="F48" s="84"/>
    </row>
    <row r="49" spans="1:6" x14ac:dyDescent="0.25">
      <c r="A49" s="14"/>
      <c r="B49" s="15" t="s">
        <v>455</v>
      </c>
      <c r="C49" s="70">
        <f>+C50+C62+C90+C93+C99</f>
        <v>105830499.03000002</v>
      </c>
      <c r="D49" s="70">
        <f>+D50+D62+D90+D93+D99</f>
        <v>838855027.84999859</v>
      </c>
      <c r="E49" s="83"/>
      <c r="F49" s="84"/>
    </row>
    <row r="50" spans="1:6" x14ac:dyDescent="0.25">
      <c r="A50" s="14">
        <v>5400</v>
      </c>
      <c r="B50" s="16" t="s">
        <v>219</v>
      </c>
      <c r="C50" s="70">
        <f>+C51+C53+C55+C57+C59</f>
        <v>32019269.52</v>
      </c>
      <c r="D50" s="70">
        <f>+D51+D53+D55+D57+D59</f>
        <v>106456176.37999998</v>
      </c>
      <c r="E50" s="83"/>
      <c r="F50" s="84"/>
    </row>
    <row r="51" spans="1:6" x14ac:dyDescent="0.25">
      <c r="A51" s="14">
        <v>5410</v>
      </c>
      <c r="B51" s="16" t="s">
        <v>456</v>
      </c>
      <c r="C51" s="70">
        <f>+C52</f>
        <v>32019269.52</v>
      </c>
      <c r="D51" s="70">
        <f>+D52</f>
        <v>106353738.35999998</v>
      </c>
      <c r="E51" s="83"/>
      <c r="F51" s="84"/>
    </row>
    <row r="52" spans="1:6" x14ac:dyDescent="0.25">
      <c r="A52" s="12">
        <v>5411</v>
      </c>
      <c r="B52" s="4" t="s">
        <v>221</v>
      </c>
      <c r="C52" s="61">
        <v>32019269.52</v>
      </c>
      <c r="D52" s="61">
        <v>106353738.35999998</v>
      </c>
      <c r="E52" s="83"/>
      <c r="F52" s="84"/>
    </row>
    <row r="53" spans="1:6" x14ac:dyDescent="0.25">
      <c r="A53" s="14">
        <v>5420</v>
      </c>
      <c r="B53" s="16" t="s">
        <v>457</v>
      </c>
      <c r="C53" s="70">
        <f>+C54</f>
        <v>0</v>
      </c>
      <c r="D53" s="70">
        <f>+D54</f>
        <v>0</v>
      </c>
      <c r="E53" s="83"/>
      <c r="F53" s="84"/>
    </row>
    <row r="54" spans="1:6" x14ac:dyDescent="0.25">
      <c r="A54" s="12">
        <v>5421</v>
      </c>
      <c r="B54" s="4" t="s">
        <v>224</v>
      </c>
      <c r="C54" s="61">
        <v>0</v>
      </c>
      <c r="D54" s="61">
        <v>0</v>
      </c>
      <c r="E54" s="83"/>
      <c r="F54" s="84"/>
    </row>
    <row r="55" spans="1:6" x14ac:dyDescent="0.25">
      <c r="A55" s="14">
        <v>5430</v>
      </c>
      <c r="B55" s="16" t="s">
        <v>458</v>
      </c>
      <c r="C55" s="70">
        <f>+C56</f>
        <v>0</v>
      </c>
      <c r="D55" s="70">
        <f>+D56</f>
        <v>102438.02</v>
      </c>
      <c r="E55" s="83"/>
      <c r="F55" s="84"/>
    </row>
    <row r="56" spans="1:6" x14ac:dyDescent="0.25">
      <c r="A56" s="12">
        <v>5431</v>
      </c>
      <c r="B56" s="4" t="s">
        <v>227</v>
      </c>
      <c r="C56" s="61">
        <v>0</v>
      </c>
      <c r="D56" s="61">
        <v>102438.02</v>
      </c>
      <c r="E56" s="83"/>
      <c r="F56" s="84"/>
    </row>
    <row r="57" spans="1:6" x14ac:dyDescent="0.25">
      <c r="A57" s="14">
        <v>5440</v>
      </c>
      <c r="B57" s="16" t="s">
        <v>459</v>
      </c>
      <c r="C57" s="70">
        <f>+C58</f>
        <v>0</v>
      </c>
      <c r="D57" s="70">
        <f>+D58</f>
        <v>0</v>
      </c>
      <c r="E57" s="83"/>
      <c r="F57" s="84"/>
    </row>
    <row r="58" spans="1:6" x14ac:dyDescent="0.25">
      <c r="A58" s="12">
        <v>5441</v>
      </c>
      <c r="B58" s="4" t="s">
        <v>459</v>
      </c>
      <c r="C58" s="61">
        <v>0</v>
      </c>
      <c r="D58" s="61">
        <v>0</v>
      </c>
      <c r="E58" s="83"/>
      <c r="F58" s="84"/>
    </row>
    <row r="59" spans="1:6" x14ac:dyDescent="0.25">
      <c r="A59" s="12">
        <v>5450</v>
      </c>
      <c r="B59" s="4" t="s">
        <v>460</v>
      </c>
      <c r="C59" s="61">
        <f>+SUM(C60:C61)</f>
        <v>0</v>
      </c>
      <c r="D59" s="61">
        <f>+SUM(D60:D61)</f>
        <v>0</v>
      </c>
      <c r="E59" s="83"/>
      <c r="F59" s="84"/>
    </row>
    <row r="60" spans="1:6" x14ac:dyDescent="0.25">
      <c r="A60" s="12">
        <v>5451</v>
      </c>
      <c r="B60" s="4" t="s">
        <v>231</v>
      </c>
      <c r="C60" s="61">
        <v>0</v>
      </c>
      <c r="D60" s="61">
        <v>0</v>
      </c>
      <c r="E60" s="83"/>
      <c r="F60" s="84"/>
    </row>
    <row r="61" spans="1:6" x14ac:dyDescent="0.25">
      <c r="A61" s="12">
        <v>5452</v>
      </c>
      <c r="B61" s="4" t="s">
        <v>232</v>
      </c>
      <c r="C61" s="61">
        <v>0</v>
      </c>
      <c r="D61" s="61">
        <v>0</v>
      </c>
      <c r="E61" s="83"/>
      <c r="F61" s="84"/>
    </row>
    <row r="62" spans="1:6" x14ac:dyDescent="0.25">
      <c r="A62" s="14">
        <v>5500</v>
      </c>
      <c r="B62" s="16" t="s">
        <v>233</v>
      </c>
      <c r="C62" s="70">
        <f>+C63+C72+C75+C81</f>
        <v>49887534.620000005</v>
      </c>
      <c r="D62" s="70">
        <f>+D63+D72+D75+D81</f>
        <v>304936750.18000001</v>
      </c>
      <c r="E62" s="83"/>
      <c r="F62" s="84"/>
    </row>
    <row r="63" spans="1:6" x14ac:dyDescent="0.25">
      <c r="A63" s="14">
        <v>5510</v>
      </c>
      <c r="B63" s="16" t="s">
        <v>234</v>
      </c>
      <c r="C63" s="70">
        <f>+SUM(C64:C71)</f>
        <v>49885609.080000006</v>
      </c>
      <c r="D63" s="70">
        <f>+SUM(D64:D71)</f>
        <v>292026266.62</v>
      </c>
      <c r="E63" s="83"/>
      <c r="F63" s="84"/>
    </row>
    <row r="64" spans="1:6" x14ac:dyDescent="0.25">
      <c r="A64" s="12">
        <v>5511</v>
      </c>
      <c r="B64" s="4" t="s">
        <v>235</v>
      </c>
      <c r="C64" s="61">
        <v>0</v>
      </c>
      <c r="D64" s="61">
        <v>292602.61</v>
      </c>
      <c r="E64" s="83"/>
      <c r="F64" s="84"/>
    </row>
    <row r="65" spans="1:6" x14ac:dyDescent="0.25">
      <c r="A65" s="12">
        <v>5512</v>
      </c>
      <c r="B65" s="4" t="s">
        <v>236</v>
      </c>
      <c r="C65" s="61">
        <v>0</v>
      </c>
      <c r="D65" s="61">
        <v>0</v>
      </c>
      <c r="E65" s="83"/>
      <c r="F65" s="84"/>
    </row>
    <row r="66" spans="1:6" x14ac:dyDescent="0.25">
      <c r="A66" s="12">
        <v>5513</v>
      </c>
      <c r="B66" s="4" t="s">
        <v>237</v>
      </c>
      <c r="C66" s="61">
        <v>10706058.74</v>
      </c>
      <c r="D66" s="61">
        <v>43374499.060000002</v>
      </c>
      <c r="E66" s="83"/>
      <c r="F66" s="84"/>
    </row>
    <row r="67" spans="1:6" x14ac:dyDescent="0.25">
      <c r="A67" s="12">
        <v>5514</v>
      </c>
      <c r="B67" s="4" t="s">
        <v>238</v>
      </c>
      <c r="C67" s="61">
        <v>0</v>
      </c>
      <c r="D67" s="61">
        <v>0</v>
      </c>
      <c r="E67" s="83"/>
      <c r="F67" s="84"/>
    </row>
    <row r="68" spans="1:6" x14ac:dyDescent="0.25">
      <c r="A68" s="12">
        <v>5515</v>
      </c>
      <c r="B68" s="4" t="s">
        <v>239</v>
      </c>
      <c r="C68" s="61">
        <v>33926684.090000004</v>
      </c>
      <c r="D68" s="61">
        <v>116469072.14</v>
      </c>
      <c r="E68" s="83"/>
      <c r="F68" s="84"/>
    </row>
    <row r="69" spans="1:6" x14ac:dyDescent="0.25">
      <c r="A69" s="12">
        <v>5516</v>
      </c>
      <c r="B69" s="4" t="s">
        <v>240</v>
      </c>
      <c r="C69" s="61">
        <v>3299.9399999999996</v>
      </c>
      <c r="D69" s="61">
        <v>13058.33</v>
      </c>
      <c r="E69" s="83"/>
      <c r="F69" s="84"/>
    </row>
    <row r="70" spans="1:6" x14ac:dyDescent="0.25">
      <c r="A70" s="12">
        <v>5517</v>
      </c>
      <c r="B70" s="4" t="s">
        <v>241</v>
      </c>
      <c r="C70" s="61">
        <v>5240932.919999999</v>
      </c>
      <c r="D70" s="61">
        <v>22255218.390000001</v>
      </c>
      <c r="E70" s="83"/>
      <c r="F70" s="84"/>
    </row>
    <row r="71" spans="1:6" x14ac:dyDescent="0.25">
      <c r="A71" s="12">
        <v>5518</v>
      </c>
      <c r="B71" s="4" t="s">
        <v>242</v>
      </c>
      <c r="C71" s="61">
        <v>8633.39</v>
      </c>
      <c r="D71" s="61">
        <v>109621816.09</v>
      </c>
      <c r="E71" s="83"/>
      <c r="F71" s="84"/>
    </row>
    <row r="72" spans="1:6" x14ac:dyDescent="0.25">
      <c r="A72" s="14">
        <v>5520</v>
      </c>
      <c r="B72" s="16" t="s">
        <v>243</v>
      </c>
      <c r="C72" s="70">
        <f>+SUM(C73:C74)</f>
        <v>0</v>
      </c>
      <c r="D72" s="70">
        <f>+SUM(D73:D74)</f>
        <v>12890000</v>
      </c>
      <c r="E72" s="83"/>
      <c r="F72" s="84"/>
    </row>
    <row r="73" spans="1:6" x14ac:dyDescent="0.25">
      <c r="A73" s="12">
        <v>5521</v>
      </c>
      <c r="B73" s="4" t="s">
        <v>244</v>
      </c>
      <c r="C73" s="61">
        <v>0</v>
      </c>
      <c r="D73" s="61">
        <v>12890000</v>
      </c>
      <c r="E73" s="83"/>
      <c r="F73" s="84"/>
    </row>
    <row r="74" spans="1:6" x14ac:dyDescent="0.25">
      <c r="A74" s="12">
        <v>5522</v>
      </c>
      <c r="B74" s="4" t="s">
        <v>245</v>
      </c>
      <c r="C74" s="61">
        <v>0</v>
      </c>
      <c r="D74" s="61">
        <v>0</v>
      </c>
      <c r="E74" s="83"/>
      <c r="F74" s="84"/>
    </row>
    <row r="75" spans="1:6" x14ac:dyDescent="0.25">
      <c r="A75" s="14">
        <v>5530</v>
      </c>
      <c r="B75" s="16" t="s">
        <v>246</v>
      </c>
      <c r="C75" s="70">
        <f>+SUM(C76:C80)</f>
        <v>1925.54</v>
      </c>
      <c r="D75" s="70">
        <f>+SUM(D76:D80)</f>
        <v>20483.560000000001</v>
      </c>
      <c r="E75" s="83"/>
      <c r="F75" s="84"/>
    </row>
    <row r="76" spans="1:6" x14ac:dyDescent="0.25">
      <c r="A76" s="12">
        <v>5531</v>
      </c>
      <c r="B76" s="4" t="s">
        <v>247</v>
      </c>
      <c r="C76" s="61">
        <v>0</v>
      </c>
      <c r="D76" s="61">
        <v>0</v>
      </c>
      <c r="E76" s="83"/>
      <c r="F76" s="84"/>
    </row>
    <row r="77" spans="1:6" x14ac:dyDescent="0.25">
      <c r="A77" s="12">
        <v>5532</v>
      </c>
      <c r="B77" s="4" t="s">
        <v>248</v>
      </c>
      <c r="C77" s="61">
        <v>0</v>
      </c>
      <c r="D77" s="61">
        <v>0</v>
      </c>
      <c r="E77" s="83"/>
      <c r="F77" s="84"/>
    </row>
    <row r="78" spans="1:6" x14ac:dyDescent="0.25">
      <c r="A78" s="12">
        <v>5533</v>
      </c>
      <c r="B78" s="4" t="s">
        <v>249</v>
      </c>
      <c r="C78" s="61">
        <v>0</v>
      </c>
      <c r="D78" s="61">
        <v>0</v>
      </c>
      <c r="E78" s="83"/>
      <c r="F78" s="84"/>
    </row>
    <row r="79" spans="1:6" x14ac:dyDescent="0.25">
      <c r="A79" s="12">
        <v>5534</v>
      </c>
      <c r="B79" s="4" t="s">
        <v>250</v>
      </c>
      <c r="C79" s="61">
        <v>0</v>
      </c>
      <c r="D79" s="61">
        <v>0</v>
      </c>
      <c r="E79" s="83"/>
      <c r="F79" s="84"/>
    </row>
    <row r="80" spans="1:6" x14ac:dyDescent="0.25">
      <c r="A80" s="12">
        <v>5535</v>
      </c>
      <c r="B80" s="4" t="s">
        <v>251</v>
      </c>
      <c r="C80" s="61">
        <v>1925.54</v>
      </c>
      <c r="D80" s="61">
        <v>20483.560000000001</v>
      </c>
      <c r="E80" s="83"/>
      <c r="F80" s="84"/>
    </row>
    <row r="81" spans="1:6" x14ac:dyDescent="0.25">
      <c r="A81" s="14">
        <v>5590</v>
      </c>
      <c r="B81" s="16" t="s">
        <v>252</v>
      </c>
      <c r="C81" s="70">
        <f>+SUM(C82:C89)</f>
        <v>0</v>
      </c>
      <c r="D81" s="70">
        <f>+SUM(D82:D89)</f>
        <v>0</v>
      </c>
      <c r="E81" s="83"/>
      <c r="F81" s="84"/>
    </row>
    <row r="82" spans="1:6" x14ac:dyDescent="0.25">
      <c r="A82" s="12">
        <v>5591</v>
      </c>
      <c r="B82" s="4" t="s">
        <v>253</v>
      </c>
      <c r="C82" s="61">
        <v>0</v>
      </c>
      <c r="D82" s="61">
        <v>0</v>
      </c>
      <c r="E82" s="83"/>
      <c r="F82" s="84"/>
    </row>
    <row r="83" spans="1:6" x14ac:dyDescent="0.25">
      <c r="A83" s="12">
        <v>5592</v>
      </c>
      <c r="B83" s="4" t="s">
        <v>254</v>
      </c>
      <c r="C83" s="61">
        <v>0</v>
      </c>
      <c r="D83" s="61">
        <v>0</v>
      </c>
      <c r="E83" s="83"/>
      <c r="F83" s="84"/>
    </row>
    <row r="84" spans="1:6" x14ac:dyDescent="0.25">
      <c r="A84" s="12">
        <v>5593</v>
      </c>
      <c r="B84" s="4" t="s">
        <v>255</v>
      </c>
      <c r="C84" s="61">
        <v>0</v>
      </c>
      <c r="D84" s="61">
        <v>0</v>
      </c>
      <c r="E84" s="83"/>
      <c r="F84" s="84"/>
    </row>
    <row r="85" spans="1:6" x14ac:dyDescent="0.25">
      <c r="A85" s="12">
        <v>5594</v>
      </c>
      <c r="B85" s="4" t="s">
        <v>461</v>
      </c>
      <c r="C85" s="61">
        <v>0</v>
      </c>
      <c r="D85" s="61">
        <v>0</v>
      </c>
      <c r="E85" s="83"/>
      <c r="F85" s="84"/>
    </row>
    <row r="86" spans="1:6" x14ac:dyDescent="0.25">
      <c r="A86" s="12">
        <v>5595</v>
      </c>
      <c r="B86" s="4" t="s">
        <v>257</v>
      </c>
      <c r="C86" s="61">
        <v>0</v>
      </c>
      <c r="D86" s="61">
        <v>0</v>
      </c>
      <c r="E86" s="83"/>
      <c r="F86" s="84"/>
    </row>
    <row r="87" spans="1:6" x14ac:dyDescent="0.25">
      <c r="A87" s="12">
        <v>5596</v>
      </c>
      <c r="B87" s="4" t="s">
        <v>149</v>
      </c>
      <c r="C87" s="61">
        <v>0</v>
      </c>
      <c r="D87" s="61">
        <v>0</v>
      </c>
      <c r="E87" s="83"/>
      <c r="F87" s="84"/>
    </row>
    <row r="88" spans="1:6" x14ac:dyDescent="0.25">
      <c r="A88" s="12">
        <v>5597</v>
      </c>
      <c r="B88" s="4" t="s">
        <v>258</v>
      </c>
      <c r="C88" s="61">
        <v>0</v>
      </c>
      <c r="D88" s="61">
        <v>0</v>
      </c>
      <c r="E88" s="83"/>
      <c r="F88" s="84"/>
    </row>
    <row r="89" spans="1:6" x14ac:dyDescent="0.25">
      <c r="A89" s="12">
        <v>5599</v>
      </c>
      <c r="B89" s="4" t="s">
        <v>260</v>
      </c>
      <c r="C89" s="61">
        <v>0</v>
      </c>
      <c r="D89" s="61">
        <v>0</v>
      </c>
      <c r="E89" s="83"/>
      <c r="F89" s="84"/>
    </row>
    <row r="90" spans="1:6" x14ac:dyDescent="0.25">
      <c r="A90" s="14">
        <v>5600</v>
      </c>
      <c r="B90" s="16" t="s">
        <v>261</v>
      </c>
      <c r="C90" s="70">
        <f>+C91</f>
        <v>3220450.58</v>
      </c>
      <c r="D90" s="70">
        <f>+D91</f>
        <v>493325560.38999999</v>
      </c>
      <c r="E90" s="83"/>
      <c r="F90" s="84"/>
    </row>
    <row r="91" spans="1:6" x14ac:dyDescent="0.25">
      <c r="A91" s="14">
        <v>5610</v>
      </c>
      <c r="B91" s="16" t="s">
        <v>262</v>
      </c>
      <c r="C91" s="70">
        <f>+C92</f>
        <v>3220450.58</v>
      </c>
      <c r="D91" s="70">
        <f>+D92</f>
        <v>493325560.38999999</v>
      </c>
      <c r="E91" s="83"/>
      <c r="F91" s="84"/>
    </row>
    <row r="92" spans="1:6" x14ac:dyDescent="0.25">
      <c r="A92" s="12">
        <v>5611</v>
      </c>
      <c r="B92" s="4" t="s">
        <v>263</v>
      </c>
      <c r="C92" s="61">
        <v>3220450.58</v>
      </c>
      <c r="D92" s="61">
        <v>493325560.38999999</v>
      </c>
      <c r="E92" s="83"/>
      <c r="F92" s="84"/>
    </row>
    <row r="93" spans="1:6" x14ac:dyDescent="0.25">
      <c r="A93" s="14">
        <v>2110</v>
      </c>
      <c r="B93" s="17" t="s">
        <v>462</v>
      </c>
      <c r="C93" s="70">
        <f>+SUM(C94:C98)</f>
        <v>8153020.4700000118</v>
      </c>
      <c r="D93" s="70">
        <f>+SUM(D94:D98)</f>
        <v>-65863459.100001439</v>
      </c>
      <c r="E93" s="83"/>
      <c r="F93" s="84"/>
    </row>
    <row r="94" spans="1:6" x14ac:dyDescent="0.25">
      <c r="A94" s="12">
        <v>2111</v>
      </c>
      <c r="B94" s="4" t="s">
        <v>463</v>
      </c>
      <c r="C94" s="61">
        <v>0</v>
      </c>
      <c r="D94" s="61">
        <v>0</v>
      </c>
      <c r="E94" s="83"/>
      <c r="F94" s="84"/>
    </row>
    <row r="95" spans="1:6" x14ac:dyDescent="0.25">
      <c r="A95" s="12">
        <v>2112</v>
      </c>
      <c r="B95" s="4" t="s">
        <v>464</v>
      </c>
      <c r="C95" s="61">
        <v>-9860059.7599999886</v>
      </c>
      <c r="D95" s="61">
        <v>-88552008.310001448</v>
      </c>
      <c r="E95" s="83"/>
      <c r="F95" s="84"/>
    </row>
    <row r="96" spans="1:6" x14ac:dyDescent="0.25">
      <c r="A96" s="12">
        <v>2112</v>
      </c>
      <c r="B96" s="4" t="s">
        <v>465</v>
      </c>
      <c r="C96" s="61">
        <v>18013080.23</v>
      </c>
      <c r="D96" s="61">
        <v>22688549.210000008</v>
      </c>
      <c r="E96" s="83"/>
      <c r="F96" s="84"/>
    </row>
    <row r="97" spans="1:6" x14ac:dyDescent="0.25">
      <c r="A97" s="12">
        <v>2115</v>
      </c>
      <c r="B97" s="4" t="s">
        <v>466</v>
      </c>
      <c r="C97" s="61">
        <v>0</v>
      </c>
      <c r="D97" s="61">
        <v>0</v>
      </c>
      <c r="E97" s="83"/>
      <c r="F97" s="84"/>
    </row>
    <row r="98" spans="1:6" x14ac:dyDescent="0.25">
      <c r="A98" s="12">
        <v>2114</v>
      </c>
      <c r="B98" s="4" t="s">
        <v>467</v>
      </c>
      <c r="C98" s="61">
        <v>0</v>
      </c>
      <c r="D98" s="61">
        <v>0</v>
      </c>
      <c r="E98" s="83"/>
      <c r="F98" s="84"/>
    </row>
    <row r="99" spans="1:6" x14ac:dyDescent="0.25">
      <c r="A99" s="14">
        <v>5120</v>
      </c>
      <c r="B99" s="17" t="s">
        <v>302</v>
      </c>
      <c r="C99" s="70">
        <f>+C100</f>
        <v>12550223.84</v>
      </c>
      <c r="D99" s="70">
        <f>+D100</f>
        <v>0</v>
      </c>
      <c r="E99" s="61"/>
      <c r="F99" s="84"/>
    </row>
    <row r="100" spans="1:6" x14ac:dyDescent="0.25">
      <c r="A100" s="12">
        <v>5120</v>
      </c>
      <c r="B100" s="1" t="s">
        <v>302</v>
      </c>
      <c r="C100" s="61">
        <v>12550223.84</v>
      </c>
      <c r="D100" s="61">
        <v>0</v>
      </c>
      <c r="E100" s="83"/>
      <c r="F100" s="84"/>
    </row>
    <row r="101" spans="1:6" x14ac:dyDescent="0.25">
      <c r="A101" s="12"/>
      <c r="B101" s="15" t="s">
        <v>468</v>
      </c>
      <c r="C101" s="70">
        <f>+C103+C106+C114+C116+C124+C134</f>
        <v>3775285.17</v>
      </c>
      <c r="D101" s="70">
        <f>+D103+D106+D114+D116+D124+D134</f>
        <v>-39366518.670001589</v>
      </c>
      <c r="E101" s="83"/>
      <c r="F101" s="84"/>
    </row>
    <row r="102" spans="1:6" x14ac:dyDescent="0.25">
      <c r="A102" s="14">
        <v>4300</v>
      </c>
      <c r="B102" s="15" t="s">
        <v>133</v>
      </c>
      <c r="C102" s="61">
        <f>+C103</f>
        <v>0</v>
      </c>
      <c r="D102" s="61">
        <f>+D103</f>
        <v>0</v>
      </c>
      <c r="E102" s="83"/>
      <c r="F102" s="84"/>
    </row>
    <row r="103" spans="1:6" x14ac:dyDescent="0.25">
      <c r="A103" s="14">
        <v>4310</v>
      </c>
      <c r="B103" s="15" t="s">
        <v>134</v>
      </c>
      <c r="C103" s="61">
        <f>+SUM(C104:C105)</f>
        <v>0</v>
      </c>
      <c r="D103" s="61">
        <f>+SUM(D104:D105)</f>
        <v>0</v>
      </c>
      <c r="E103" s="83"/>
      <c r="F103" s="84"/>
    </row>
    <row r="104" spans="1:6" x14ac:dyDescent="0.25">
      <c r="A104" s="12">
        <v>4311</v>
      </c>
      <c r="B104" s="18" t="s">
        <v>135</v>
      </c>
      <c r="C104" s="61">
        <v>0</v>
      </c>
      <c r="D104" s="61">
        <v>0</v>
      </c>
      <c r="E104" s="83"/>
      <c r="F104" s="84"/>
    </row>
    <row r="105" spans="1:6" x14ac:dyDescent="0.25">
      <c r="A105" s="12">
        <v>4319</v>
      </c>
      <c r="B105" s="18" t="s">
        <v>136</v>
      </c>
      <c r="C105" s="61">
        <v>0</v>
      </c>
      <c r="D105" s="61">
        <v>0</v>
      </c>
      <c r="E105" s="83"/>
      <c r="F105" s="84"/>
    </row>
    <row r="106" spans="1:6" x14ac:dyDescent="0.25">
      <c r="A106" s="14">
        <v>4320</v>
      </c>
      <c r="B106" s="15" t="s">
        <v>137</v>
      </c>
      <c r="C106" s="70">
        <f>+SUM(C107:C111)</f>
        <v>285.17</v>
      </c>
      <c r="D106" s="70">
        <f>+SUM(D107:D111)</f>
        <v>10597.57</v>
      </c>
      <c r="E106" s="83"/>
      <c r="F106" s="84"/>
    </row>
    <row r="107" spans="1:6" x14ac:dyDescent="0.25">
      <c r="A107" s="12">
        <v>4321</v>
      </c>
      <c r="B107" s="18" t="s">
        <v>138</v>
      </c>
      <c r="C107" s="61">
        <v>0</v>
      </c>
      <c r="D107" s="61">
        <v>0</v>
      </c>
      <c r="E107" s="83"/>
      <c r="F107" s="84"/>
    </row>
    <row r="108" spans="1:6" x14ac:dyDescent="0.25">
      <c r="A108" s="12">
        <v>4322</v>
      </c>
      <c r="B108" s="18" t="s">
        <v>139</v>
      </c>
      <c r="C108" s="61">
        <v>0</v>
      </c>
      <c r="D108" s="61">
        <v>0</v>
      </c>
      <c r="E108" s="83"/>
      <c r="F108" s="84"/>
    </row>
    <row r="109" spans="1:6" x14ac:dyDescent="0.25">
      <c r="A109" s="12">
        <v>4323</v>
      </c>
      <c r="B109" s="18" t="s">
        <v>140</v>
      </c>
      <c r="C109" s="61">
        <v>0</v>
      </c>
      <c r="D109" s="61">
        <v>0</v>
      </c>
      <c r="E109" s="83"/>
      <c r="F109" s="84"/>
    </row>
    <row r="110" spans="1:6" x14ac:dyDescent="0.25">
      <c r="A110" s="12">
        <v>4324</v>
      </c>
      <c r="B110" s="18" t="s">
        <v>141</v>
      </c>
      <c r="C110" s="61">
        <v>0</v>
      </c>
      <c r="D110" s="61">
        <v>0</v>
      </c>
      <c r="E110" s="83"/>
      <c r="F110" s="84"/>
    </row>
    <row r="111" spans="1:6" x14ac:dyDescent="0.25">
      <c r="A111" s="12">
        <v>4325</v>
      </c>
      <c r="B111" s="18" t="s">
        <v>142</v>
      </c>
      <c r="C111" s="61">
        <v>285.17</v>
      </c>
      <c r="D111" s="61">
        <v>10597.57</v>
      </c>
      <c r="E111" s="83"/>
      <c r="F111" s="84"/>
    </row>
    <row r="112" spans="1:6" x14ac:dyDescent="0.25">
      <c r="A112" s="14">
        <v>4330</v>
      </c>
      <c r="B112" s="15" t="s">
        <v>143</v>
      </c>
      <c r="C112" s="61">
        <f>+C113</f>
        <v>0</v>
      </c>
      <c r="D112" s="61">
        <f>+D113</f>
        <v>0</v>
      </c>
      <c r="E112" s="83"/>
      <c r="F112" s="84"/>
    </row>
    <row r="113" spans="1:6" x14ac:dyDescent="0.25">
      <c r="A113" s="12">
        <v>4331</v>
      </c>
      <c r="B113" s="18" t="s">
        <v>143</v>
      </c>
      <c r="C113" s="61">
        <v>0</v>
      </c>
      <c r="D113" s="61">
        <v>0</v>
      </c>
      <c r="E113" s="83"/>
      <c r="F113" s="84"/>
    </row>
    <row r="114" spans="1:6" x14ac:dyDescent="0.25">
      <c r="A114" s="14">
        <v>4340</v>
      </c>
      <c r="B114" s="15" t="s">
        <v>144</v>
      </c>
      <c r="C114" s="70">
        <f>+SUM(C115)</f>
        <v>3775000</v>
      </c>
      <c r="D114" s="70">
        <f>+SUM(D115)</f>
        <v>1430000</v>
      </c>
      <c r="E114" s="83"/>
      <c r="F114" s="84"/>
    </row>
    <row r="115" spans="1:6" x14ac:dyDescent="0.25">
      <c r="A115" s="12">
        <v>4341</v>
      </c>
      <c r="B115" s="18" t="s">
        <v>144</v>
      </c>
      <c r="C115" s="61">
        <v>3775000</v>
      </c>
      <c r="D115" s="61">
        <v>1430000</v>
      </c>
      <c r="E115" s="83"/>
      <c r="F115" s="84"/>
    </row>
    <row r="116" spans="1:6" x14ac:dyDescent="0.25">
      <c r="A116" s="14">
        <v>4390</v>
      </c>
      <c r="B116" s="15" t="s">
        <v>145</v>
      </c>
      <c r="C116" s="61">
        <f>+SUM(C117:C123)</f>
        <v>0</v>
      </c>
      <c r="D116" s="61">
        <f>+SUM(D117:D123)</f>
        <v>0</v>
      </c>
      <c r="E116" s="83"/>
      <c r="F116" s="84"/>
    </row>
    <row r="117" spans="1:6" x14ac:dyDescent="0.25">
      <c r="A117" s="12">
        <v>4392</v>
      </c>
      <c r="B117" s="18" t="s">
        <v>146</v>
      </c>
      <c r="C117" s="61">
        <v>0</v>
      </c>
      <c r="D117" s="61">
        <v>0</v>
      </c>
      <c r="E117" s="83"/>
      <c r="F117" s="84"/>
    </row>
    <row r="118" spans="1:6" x14ac:dyDescent="0.25">
      <c r="A118" s="12">
        <v>4393</v>
      </c>
      <c r="B118" s="18" t="s">
        <v>147</v>
      </c>
      <c r="C118" s="61">
        <v>0</v>
      </c>
      <c r="D118" s="61">
        <v>0</v>
      </c>
      <c r="E118" s="83"/>
      <c r="F118" s="84"/>
    </row>
    <row r="119" spans="1:6" x14ac:dyDescent="0.25">
      <c r="A119" s="12">
        <v>4394</v>
      </c>
      <c r="B119" s="18" t="s">
        <v>148</v>
      </c>
      <c r="C119" s="61">
        <v>0</v>
      </c>
      <c r="D119" s="61">
        <v>0</v>
      </c>
      <c r="E119" s="83"/>
      <c r="F119" s="84"/>
    </row>
    <row r="120" spans="1:6" x14ac:dyDescent="0.25">
      <c r="A120" s="12">
        <v>4395</v>
      </c>
      <c r="B120" s="18" t="s">
        <v>149</v>
      </c>
      <c r="C120" s="61">
        <v>0</v>
      </c>
      <c r="D120" s="61">
        <v>0</v>
      </c>
      <c r="E120" s="83"/>
      <c r="F120" s="84"/>
    </row>
    <row r="121" spans="1:6" x14ac:dyDescent="0.25">
      <c r="A121" s="12">
        <v>4396</v>
      </c>
      <c r="B121" s="18" t="s">
        <v>150</v>
      </c>
      <c r="C121" s="61">
        <v>0</v>
      </c>
      <c r="D121" s="61">
        <v>0</v>
      </c>
      <c r="E121" s="83"/>
      <c r="F121" s="84"/>
    </row>
    <row r="122" spans="1:6" x14ac:dyDescent="0.25">
      <c r="A122" s="12">
        <v>4397</v>
      </c>
      <c r="B122" s="18" t="s">
        <v>151</v>
      </c>
      <c r="C122" s="61">
        <v>0</v>
      </c>
      <c r="D122" s="61">
        <v>0</v>
      </c>
      <c r="E122" s="83"/>
      <c r="F122" s="84"/>
    </row>
    <row r="123" spans="1:6" x14ac:dyDescent="0.25">
      <c r="A123" s="12">
        <v>4399</v>
      </c>
      <c r="B123" s="18" t="s">
        <v>145</v>
      </c>
      <c r="C123" s="61">
        <v>0</v>
      </c>
      <c r="D123" s="61">
        <v>0</v>
      </c>
      <c r="E123" s="83"/>
      <c r="F123" s="84"/>
    </row>
    <row r="124" spans="1:6" x14ac:dyDescent="0.25">
      <c r="A124" s="14">
        <v>1120</v>
      </c>
      <c r="B124" s="17" t="s">
        <v>469</v>
      </c>
      <c r="C124" s="70">
        <f>+SUM(C125:C133)</f>
        <v>0</v>
      </c>
      <c r="D124" s="70">
        <f>+SUM(D125:D133)</f>
        <v>39005536.590000033</v>
      </c>
      <c r="E124" s="83"/>
      <c r="F124" s="84"/>
    </row>
    <row r="125" spans="1:6" x14ac:dyDescent="0.25">
      <c r="A125" s="12">
        <v>1124</v>
      </c>
      <c r="B125" s="1" t="s">
        <v>470</v>
      </c>
      <c r="C125" s="61">
        <v>0</v>
      </c>
      <c r="D125" s="61">
        <v>0</v>
      </c>
      <c r="E125" s="83"/>
      <c r="F125" s="84"/>
    </row>
    <row r="126" spans="1:6" x14ac:dyDescent="0.25">
      <c r="A126" s="12">
        <v>1124</v>
      </c>
      <c r="B126" s="1" t="s">
        <v>471</v>
      </c>
      <c r="C126" s="61">
        <v>0</v>
      </c>
      <c r="D126" s="61">
        <v>0</v>
      </c>
      <c r="E126" s="83"/>
      <c r="F126" s="84"/>
    </row>
    <row r="127" spans="1:6" x14ac:dyDescent="0.25">
      <c r="A127" s="12">
        <v>1124</v>
      </c>
      <c r="B127" s="1" t="s">
        <v>472</v>
      </c>
      <c r="C127" s="61">
        <v>0</v>
      </c>
      <c r="D127" s="61">
        <v>0</v>
      </c>
      <c r="E127" s="83"/>
      <c r="F127" s="84"/>
    </row>
    <row r="128" spans="1:6" x14ac:dyDescent="0.25">
      <c r="A128" s="12">
        <v>1124</v>
      </c>
      <c r="B128" s="1" t="s">
        <v>473</v>
      </c>
      <c r="C128" s="61">
        <v>0</v>
      </c>
      <c r="D128" s="61">
        <v>0</v>
      </c>
      <c r="E128" s="83"/>
      <c r="F128" s="84"/>
    </row>
    <row r="129" spans="1:6" x14ac:dyDescent="0.25">
      <c r="A129" s="12">
        <v>1124</v>
      </c>
      <c r="B129" s="1" t="s">
        <v>474</v>
      </c>
      <c r="C129" s="61">
        <v>0</v>
      </c>
      <c r="D129" s="61">
        <v>0</v>
      </c>
      <c r="E129" s="83"/>
      <c r="F129" s="84"/>
    </row>
    <row r="130" spans="1:6" x14ac:dyDescent="0.25">
      <c r="A130" s="12">
        <v>1124</v>
      </c>
      <c r="B130" s="1" t="s">
        <v>475</v>
      </c>
      <c r="C130" s="61">
        <v>0</v>
      </c>
      <c r="D130" s="61">
        <v>39005536.590000033</v>
      </c>
      <c r="E130" s="83"/>
      <c r="F130" s="84"/>
    </row>
    <row r="131" spans="1:6" x14ac:dyDescent="0.25">
      <c r="A131" s="12">
        <v>1122</v>
      </c>
      <c r="B131" s="1" t="s">
        <v>476</v>
      </c>
      <c r="C131" s="61">
        <v>0</v>
      </c>
      <c r="D131" s="61">
        <v>0</v>
      </c>
      <c r="E131" s="83"/>
      <c r="F131" s="84"/>
    </row>
    <row r="132" spans="1:6" x14ac:dyDescent="0.25">
      <c r="A132" s="12">
        <v>1122</v>
      </c>
      <c r="B132" s="1" t="s">
        <v>477</v>
      </c>
      <c r="C132" s="61">
        <v>0</v>
      </c>
      <c r="D132" s="61">
        <v>0</v>
      </c>
      <c r="E132" s="83"/>
      <c r="F132" s="84"/>
    </row>
    <row r="133" spans="1:6" x14ac:dyDescent="0.25">
      <c r="A133" s="12">
        <v>1122</v>
      </c>
      <c r="B133" s="1" t="s">
        <v>478</v>
      </c>
      <c r="C133" s="61">
        <v>0</v>
      </c>
      <c r="D133" s="61">
        <v>0</v>
      </c>
      <c r="E133" s="83"/>
      <c r="F133" s="84"/>
    </row>
    <row r="134" spans="1:6" x14ac:dyDescent="0.25">
      <c r="A134" s="14">
        <v>5120</v>
      </c>
      <c r="B134" s="17" t="s">
        <v>302</v>
      </c>
      <c r="C134" s="70">
        <f>+C135</f>
        <v>0</v>
      </c>
      <c r="D134" s="70">
        <f>+D135</f>
        <v>-79812652.830001622</v>
      </c>
      <c r="E134" s="83"/>
      <c r="F134" s="84"/>
    </row>
    <row r="135" spans="1:6" x14ac:dyDescent="0.25">
      <c r="A135" s="12">
        <v>5120</v>
      </c>
      <c r="B135" s="1" t="s">
        <v>302</v>
      </c>
      <c r="C135" s="61">
        <v>0</v>
      </c>
      <c r="D135" s="61">
        <v>-79812652.830001622</v>
      </c>
      <c r="E135" s="83"/>
      <c r="F135" s="84"/>
    </row>
    <row r="136" spans="1:6" x14ac:dyDescent="0.25">
      <c r="A136" s="12"/>
      <c r="B136" s="19" t="s">
        <v>479</v>
      </c>
      <c r="C136" s="61">
        <f>+C48+C49-C101</f>
        <v>1739100678.6599998</v>
      </c>
      <c r="D136" s="61">
        <f>+D48+D49-D101</f>
        <v>2435878975.8000002</v>
      </c>
      <c r="E136" s="61"/>
      <c r="F136" s="84"/>
    </row>
    <row r="137" spans="1:6" x14ac:dyDescent="0.25">
      <c r="A137" s="4"/>
      <c r="B137" s="4"/>
      <c r="C137" s="4"/>
      <c r="D137" s="4"/>
    </row>
    <row r="138" spans="1:6" x14ac:dyDescent="0.25">
      <c r="A138" s="4"/>
      <c r="B138" s="4" t="s">
        <v>66</v>
      </c>
      <c r="C138" s="4"/>
      <c r="D138" s="4"/>
    </row>
    <row r="140" spans="1:6" x14ac:dyDescent="0.25">
      <c r="C140" s="83"/>
      <c r="D140" s="83"/>
    </row>
    <row r="141" spans="1:6" x14ac:dyDescent="0.25">
      <c r="C141" s="85"/>
      <c r="D141" s="8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7" workbookViewId="0">
      <selection sqref="A1:E23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 xml:space="preserve">Municipio de León </v>
      </c>
      <c r="B1" s="141"/>
      <c r="C1" s="142"/>
    </row>
    <row r="2" spans="1:3" ht="11.25" customHeight="1" x14ac:dyDescent="0.25">
      <c r="A2" s="134" t="s">
        <v>480</v>
      </c>
      <c r="B2" s="139"/>
      <c r="C2" s="143"/>
    </row>
    <row r="3" spans="1:3" ht="11.25" customHeight="1" x14ac:dyDescent="0.25">
      <c r="A3" s="134" t="str">
        <f>ESF!A3</f>
        <v>Del 01 de Enero al 31 de Marzo de 2024</v>
      </c>
      <c r="B3" s="139"/>
      <c r="C3" s="143"/>
    </row>
    <row r="4" spans="1:3" ht="9.75" customHeight="1" x14ac:dyDescent="0.25">
      <c r="A4" s="144" t="s">
        <v>481</v>
      </c>
      <c r="B4" s="145"/>
      <c r="C4" s="146"/>
    </row>
    <row r="5" spans="1:3" ht="9.75" customHeight="1" x14ac:dyDescent="0.25">
      <c r="A5" s="147" t="s">
        <v>482</v>
      </c>
      <c r="B5" s="148"/>
      <c r="C5" s="20">
        <v>2024</v>
      </c>
    </row>
    <row r="6" spans="1:3" x14ac:dyDescent="0.25">
      <c r="A6" s="21" t="s">
        <v>483</v>
      </c>
      <c r="B6" s="21"/>
      <c r="C6" s="91">
        <v>3620063311.4499998</v>
      </c>
    </row>
    <row r="7" spans="1:3" x14ac:dyDescent="0.25">
      <c r="A7" s="1"/>
      <c r="B7" s="22"/>
      <c r="C7" s="92"/>
    </row>
    <row r="8" spans="1:3" x14ac:dyDescent="0.25">
      <c r="A8" s="50" t="s">
        <v>484</v>
      </c>
      <c r="B8" s="50"/>
      <c r="C8" s="89">
        <f>SUM(C9:C14)</f>
        <v>4218706.2</v>
      </c>
    </row>
    <row r="9" spans="1:3" x14ac:dyDescent="0.25">
      <c r="A9" s="86">
        <v>2.1</v>
      </c>
      <c r="B9" s="23" t="s">
        <v>134</v>
      </c>
      <c r="C9" s="90">
        <v>0</v>
      </c>
    </row>
    <row r="10" spans="1:3" x14ac:dyDescent="0.25">
      <c r="A10" s="87">
        <v>2.2000000000000002</v>
      </c>
      <c r="B10" s="24" t="s">
        <v>485</v>
      </c>
      <c r="C10" s="90">
        <v>285.17</v>
      </c>
    </row>
    <row r="11" spans="1:3" x14ac:dyDescent="0.25">
      <c r="A11" s="87">
        <v>2.2999999999999998</v>
      </c>
      <c r="B11" s="24" t="s">
        <v>143</v>
      </c>
      <c r="C11" s="90">
        <v>0</v>
      </c>
    </row>
    <row r="12" spans="1:3" x14ac:dyDescent="0.25">
      <c r="A12" s="87">
        <v>2.4</v>
      </c>
      <c r="B12" s="24" t="s">
        <v>144</v>
      </c>
      <c r="C12" s="90">
        <v>3775000</v>
      </c>
    </row>
    <row r="13" spans="1:3" x14ac:dyDescent="0.25">
      <c r="A13" s="87">
        <v>2.5</v>
      </c>
      <c r="B13" s="24" t="s">
        <v>145</v>
      </c>
      <c r="C13" s="90">
        <v>443421.03</v>
      </c>
    </row>
    <row r="14" spans="1:3" x14ac:dyDescent="0.25">
      <c r="A14" s="88">
        <v>2.6</v>
      </c>
      <c r="B14" s="25" t="s">
        <v>486</v>
      </c>
      <c r="C14" s="90">
        <v>0</v>
      </c>
    </row>
    <row r="15" spans="1:3" x14ac:dyDescent="0.25">
      <c r="A15" s="1"/>
      <c r="B15" s="26"/>
      <c r="C15" s="93"/>
    </row>
    <row r="16" spans="1:3" x14ac:dyDescent="0.25">
      <c r="A16" s="50" t="s">
        <v>487</v>
      </c>
      <c r="B16" s="22"/>
      <c r="C16" s="89">
        <f>SUM(C17:C19)</f>
        <v>524187279.00999999</v>
      </c>
    </row>
    <row r="17" spans="1:3" x14ac:dyDescent="0.25">
      <c r="A17" s="51">
        <v>3.1</v>
      </c>
      <c r="B17" s="24" t="s">
        <v>488</v>
      </c>
      <c r="C17" s="90">
        <v>0</v>
      </c>
    </row>
    <row r="18" spans="1:3" x14ac:dyDescent="0.25">
      <c r="A18" s="52">
        <v>3.2</v>
      </c>
      <c r="B18" s="24" t="s">
        <v>489</v>
      </c>
      <c r="C18" s="90">
        <v>524187279.00999999</v>
      </c>
    </row>
    <row r="19" spans="1:3" x14ac:dyDescent="0.25">
      <c r="A19" s="52">
        <v>3.3</v>
      </c>
      <c r="B19" s="25" t="s">
        <v>490</v>
      </c>
      <c r="C19" s="94">
        <v>0</v>
      </c>
    </row>
    <row r="20" spans="1:3" x14ac:dyDescent="0.25">
      <c r="A20" s="1"/>
      <c r="B20" s="25"/>
      <c r="C20" s="95"/>
    </row>
    <row r="21" spans="1:3" x14ac:dyDescent="0.25">
      <c r="A21" s="27" t="s">
        <v>491</v>
      </c>
      <c r="B21" s="27"/>
      <c r="C21" s="91">
        <f>C6+C8-C16</f>
        <v>3100094738.6399994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topLeftCell="A22" workbookViewId="0">
      <selection sqref="A1:E43"/>
    </sheetView>
  </sheetViews>
  <sheetFormatPr baseColWidth="10" defaultColWidth="14.42578125" defaultRowHeight="15" customHeight="1" x14ac:dyDescent="0.25"/>
  <cols>
    <col min="1" max="1" width="6.28515625" style="106" customWidth="1"/>
    <col min="2" max="2" width="62.140625" customWidth="1"/>
    <col min="3" max="3" width="17.85546875" customWidth="1"/>
    <col min="4" max="4" width="16.85546875" bestFit="1" customWidth="1"/>
    <col min="5" max="5" width="13.140625" bestFit="1" customWidth="1"/>
    <col min="6" max="26" width="11.42578125" customWidth="1"/>
  </cols>
  <sheetData>
    <row r="1" spans="1:5" ht="11.25" customHeight="1" x14ac:dyDescent="0.25">
      <c r="A1" s="153" t="str">
        <f>ESF!A1</f>
        <v xml:space="preserve">Municipio de León </v>
      </c>
      <c r="B1" s="141"/>
      <c r="C1" s="142"/>
    </row>
    <row r="2" spans="1:5" ht="11.25" customHeight="1" x14ac:dyDescent="0.25">
      <c r="A2" s="154" t="s">
        <v>492</v>
      </c>
      <c r="B2" s="139"/>
      <c r="C2" s="143"/>
    </row>
    <row r="3" spans="1:5" ht="11.25" customHeight="1" x14ac:dyDescent="0.25">
      <c r="A3" s="154" t="str">
        <f>ESF!A3</f>
        <v>Del 01 de Enero al 31 de Marzo de 2024</v>
      </c>
      <c r="B3" s="139"/>
      <c r="C3" s="143"/>
    </row>
    <row r="4" spans="1:5" ht="9.75" customHeight="1" x14ac:dyDescent="0.25">
      <c r="A4" s="144" t="s">
        <v>481</v>
      </c>
      <c r="B4" s="145"/>
      <c r="C4" s="146"/>
    </row>
    <row r="5" spans="1:5" ht="11.25" customHeight="1" x14ac:dyDescent="0.25">
      <c r="A5" s="147" t="s">
        <v>482</v>
      </c>
      <c r="B5" s="148"/>
      <c r="C5" s="20">
        <v>2024</v>
      </c>
    </row>
    <row r="6" spans="1:5" ht="9.75" customHeight="1" x14ac:dyDescent="0.25">
      <c r="A6" s="111" t="s">
        <v>493</v>
      </c>
      <c r="B6" s="21"/>
      <c r="C6" s="100">
        <v>1821258321.5899999</v>
      </c>
    </row>
    <row r="7" spans="1:5" ht="7.5" customHeight="1" x14ac:dyDescent="0.25">
      <c r="A7" s="103"/>
      <c r="B7" s="22"/>
      <c r="C7" s="92"/>
    </row>
    <row r="8" spans="1:5" ht="9.75" customHeight="1" x14ac:dyDescent="0.25">
      <c r="A8" s="151" t="s">
        <v>494</v>
      </c>
      <c r="B8" s="152"/>
      <c r="C8" s="89">
        <f>SUM(C9:C29)</f>
        <v>423976515.25999993</v>
      </c>
    </row>
    <row r="9" spans="1:5" x14ac:dyDescent="0.25">
      <c r="A9" s="107">
        <v>2.1</v>
      </c>
      <c r="B9" s="28" t="s">
        <v>164</v>
      </c>
      <c r="C9" s="96">
        <v>306397.5</v>
      </c>
    </row>
    <row r="10" spans="1:5" x14ac:dyDescent="0.25">
      <c r="A10" s="107">
        <v>2.2000000000000002</v>
      </c>
      <c r="B10" s="28" t="s">
        <v>161</v>
      </c>
      <c r="C10" s="96">
        <v>9553662.2500000056</v>
      </c>
      <c r="D10" s="102"/>
      <c r="E10" s="84"/>
    </row>
    <row r="11" spans="1:5" x14ac:dyDescent="0.25">
      <c r="A11" s="108">
        <v>2.2999999999999998</v>
      </c>
      <c r="B11" s="29" t="s">
        <v>326</v>
      </c>
      <c r="C11" s="96">
        <v>4612100.9800000004</v>
      </c>
    </row>
    <row r="12" spans="1:5" x14ac:dyDescent="0.25">
      <c r="A12" s="108">
        <v>2.4</v>
      </c>
      <c r="B12" s="29" t="s">
        <v>327</v>
      </c>
      <c r="C12" s="96">
        <v>8493392.959999999</v>
      </c>
    </row>
    <row r="13" spans="1:5" x14ac:dyDescent="0.25">
      <c r="A13" s="108">
        <v>2.5</v>
      </c>
      <c r="B13" s="29" t="s">
        <v>328</v>
      </c>
      <c r="C13" s="96">
        <v>129590.06</v>
      </c>
    </row>
    <row r="14" spans="1:5" x14ac:dyDescent="0.25">
      <c r="A14" s="108">
        <v>2.6</v>
      </c>
      <c r="B14" s="29" t="s">
        <v>329</v>
      </c>
      <c r="C14" s="96">
        <v>97993077.109999999</v>
      </c>
    </row>
    <row r="15" spans="1:5" x14ac:dyDescent="0.25">
      <c r="A15" s="108">
        <v>2.7</v>
      </c>
      <c r="B15" s="29" t="s">
        <v>330</v>
      </c>
      <c r="C15" s="96">
        <v>0</v>
      </c>
    </row>
    <row r="16" spans="1:5" x14ac:dyDescent="0.25">
      <c r="A16" s="108">
        <v>2.8</v>
      </c>
      <c r="B16" s="29" t="s">
        <v>331</v>
      </c>
      <c r="C16" s="96">
        <v>3360450.7300000004</v>
      </c>
    </row>
    <row r="17" spans="1:5" x14ac:dyDescent="0.25">
      <c r="A17" s="108">
        <v>2.9</v>
      </c>
      <c r="B17" s="29" t="s">
        <v>333</v>
      </c>
      <c r="C17" s="96">
        <v>0</v>
      </c>
    </row>
    <row r="18" spans="1:5" x14ac:dyDescent="0.25">
      <c r="A18" s="109">
        <v>2.1</v>
      </c>
      <c r="B18" s="29" t="s">
        <v>495</v>
      </c>
      <c r="C18" s="96">
        <v>0</v>
      </c>
    </row>
    <row r="19" spans="1:5" x14ac:dyDescent="0.25">
      <c r="A19" s="109">
        <v>2.11</v>
      </c>
      <c r="B19" s="29" t="s">
        <v>339</v>
      </c>
      <c r="C19" s="96">
        <v>2397.7199999999998</v>
      </c>
    </row>
    <row r="20" spans="1:5" x14ac:dyDescent="0.25">
      <c r="A20" s="109">
        <v>2.12</v>
      </c>
      <c r="B20" s="29" t="s">
        <v>496</v>
      </c>
      <c r="C20" s="96">
        <v>180123427.97999999</v>
      </c>
    </row>
    <row r="21" spans="1:5" x14ac:dyDescent="0.25">
      <c r="A21" s="109">
        <v>2.13</v>
      </c>
      <c r="B21" s="29" t="s">
        <v>497</v>
      </c>
      <c r="C21" s="96">
        <v>96043169.209999993</v>
      </c>
    </row>
    <row r="22" spans="1:5" x14ac:dyDescent="0.25">
      <c r="A22" s="109">
        <v>2.14</v>
      </c>
      <c r="B22" s="29" t="s">
        <v>498</v>
      </c>
      <c r="C22" s="96">
        <v>0</v>
      </c>
    </row>
    <row r="23" spans="1:5" x14ac:dyDescent="0.25">
      <c r="A23" s="109">
        <v>2.15</v>
      </c>
      <c r="B23" s="29" t="s">
        <v>499</v>
      </c>
      <c r="C23" s="96">
        <v>0</v>
      </c>
    </row>
    <row r="24" spans="1:5" x14ac:dyDescent="0.25">
      <c r="A24" s="109">
        <v>2.16</v>
      </c>
      <c r="B24" s="29" t="s">
        <v>500</v>
      </c>
      <c r="C24" s="96">
        <v>0</v>
      </c>
    </row>
    <row r="25" spans="1:5" x14ac:dyDescent="0.25">
      <c r="A25" s="109">
        <v>2.17</v>
      </c>
      <c r="B25" s="29" t="s">
        <v>501</v>
      </c>
      <c r="C25" s="96">
        <v>0</v>
      </c>
    </row>
    <row r="26" spans="1:5" x14ac:dyDescent="0.25">
      <c r="A26" s="109">
        <v>2.1800000000000002</v>
      </c>
      <c r="B26" s="29" t="s">
        <v>502</v>
      </c>
      <c r="C26" s="96">
        <v>0</v>
      </c>
    </row>
    <row r="27" spans="1:5" x14ac:dyDescent="0.25">
      <c r="A27" s="109">
        <v>2.19</v>
      </c>
      <c r="B27" s="29" t="s">
        <v>503</v>
      </c>
      <c r="C27" s="96">
        <v>23358848.759999998</v>
      </c>
    </row>
    <row r="28" spans="1:5" x14ac:dyDescent="0.25">
      <c r="A28" s="109">
        <v>2.2000000000000002</v>
      </c>
      <c r="B28" s="29" t="s">
        <v>504</v>
      </c>
      <c r="C28" s="96">
        <v>0</v>
      </c>
    </row>
    <row r="29" spans="1:5" x14ac:dyDescent="0.25">
      <c r="A29" s="109">
        <v>2.21</v>
      </c>
      <c r="B29" s="28" t="s">
        <v>505</v>
      </c>
      <c r="C29" s="96">
        <v>0</v>
      </c>
    </row>
    <row r="30" spans="1:5" ht="7.5" customHeight="1" x14ac:dyDescent="0.25">
      <c r="A30" s="103"/>
      <c r="B30" s="30"/>
      <c r="C30" s="97"/>
    </row>
    <row r="31" spans="1:5" ht="9.75" customHeight="1" x14ac:dyDescent="0.25">
      <c r="A31" s="110" t="s">
        <v>506</v>
      </c>
      <c r="B31" s="31"/>
      <c r="C31" s="98">
        <f>SUM(C32:C38)</f>
        <v>65767467.509999909</v>
      </c>
    </row>
    <row r="32" spans="1:5" x14ac:dyDescent="0.25">
      <c r="A32" s="104">
        <v>3.1</v>
      </c>
      <c r="B32" s="29" t="s">
        <v>234</v>
      </c>
      <c r="C32" s="96">
        <v>49885609.080000006</v>
      </c>
      <c r="E32" s="131"/>
    </row>
    <row r="33" spans="1:5" x14ac:dyDescent="0.25">
      <c r="A33" s="104">
        <v>3.2</v>
      </c>
      <c r="B33" s="29" t="s">
        <v>243</v>
      </c>
      <c r="C33" s="96">
        <v>0</v>
      </c>
    </row>
    <row r="34" spans="1:5" x14ac:dyDescent="0.25">
      <c r="A34" s="104">
        <v>3.3</v>
      </c>
      <c r="B34" s="29" t="s">
        <v>246</v>
      </c>
      <c r="C34" s="96">
        <v>12552738.729999904</v>
      </c>
      <c r="E34" s="131"/>
    </row>
    <row r="35" spans="1:5" x14ac:dyDescent="0.25">
      <c r="A35" s="104">
        <v>3.4</v>
      </c>
      <c r="B35" s="29" t="s">
        <v>252</v>
      </c>
      <c r="C35" s="96">
        <v>108669.12000000001</v>
      </c>
    </row>
    <row r="36" spans="1:5" x14ac:dyDescent="0.25">
      <c r="A36" s="104">
        <v>3.5</v>
      </c>
      <c r="B36" s="29" t="s">
        <v>262</v>
      </c>
      <c r="C36" s="96">
        <v>0</v>
      </c>
    </row>
    <row r="37" spans="1:5" x14ac:dyDescent="0.25">
      <c r="A37" s="104">
        <v>3.6</v>
      </c>
      <c r="B37" s="29" t="s">
        <v>507</v>
      </c>
      <c r="C37" s="96">
        <v>0</v>
      </c>
    </row>
    <row r="38" spans="1:5" x14ac:dyDescent="0.25">
      <c r="A38" s="104">
        <v>3.7</v>
      </c>
      <c r="B38" s="28" t="s">
        <v>508</v>
      </c>
      <c r="C38" s="96">
        <v>3220450.58</v>
      </c>
    </row>
    <row r="39" spans="1:5" ht="7.5" customHeight="1" x14ac:dyDescent="0.25">
      <c r="A39" s="103"/>
      <c r="B39" s="32"/>
      <c r="C39" s="99"/>
    </row>
    <row r="40" spans="1:5" ht="9.75" customHeight="1" x14ac:dyDescent="0.25">
      <c r="A40" s="149" t="s">
        <v>509</v>
      </c>
      <c r="B40" s="150"/>
      <c r="C40" s="91">
        <f>C6-C8+C31</f>
        <v>1463049273.8399999</v>
      </c>
      <c r="D40" s="101"/>
      <c r="E40" s="102"/>
    </row>
    <row r="41" spans="1:5" ht="9.75" customHeight="1" x14ac:dyDescent="0.25">
      <c r="A41" s="105"/>
      <c r="B41" s="1"/>
      <c r="C41" s="1"/>
    </row>
    <row r="42" spans="1:5" ht="9.75" customHeight="1" x14ac:dyDescent="0.25">
      <c r="A42" s="105"/>
      <c r="B42" s="4" t="s">
        <v>66</v>
      </c>
      <c r="C42" s="1"/>
    </row>
  </sheetData>
  <mergeCells count="7">
    <mergeCell ref="A40:B40"/>
    <mergeCell ref="A8:B8"/>
    <mergeCell ref="A1:C1"/>
    <mergeCell ref="A2:C2"/>
    <mergeCell ref="A3:C3"/>
    <mergeCell ref="A4:C4"/>
    <mergeCell ref="A5:B5"/>
  </mergeCells>
  <pageMargins left="0.7" right="0.7" top="0.75" bottom="0.75" header="0" footer="0"/>
  <pageSetup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opLeftCell="A19" workbookViewId="0">
      <selection sqref="A1:J59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38" t="str">
        <f>'Notas a los Edos Financieros'!A1</f>
        <v xml:space="preserve">Municipio de León </v>
      </c>
      <c r="B1" s="139"/>
      <c r="C1" s="139"/>
      <c r="D1" s="139"/>
      <c r="E1" s="139"/>
      <c r="F1" s="139"/>
      <c r="G1" s="48" t="s">
        <v>0</v>
      </c>
      <c r="H1" s="42">
        <f>'Notas a los Edos Financieros'!D1</f>
        <v>2024</v>
      </c>
      <c r="I1" s="4"/>
      <c r="J1" s="4"/>
    </row>
    <row r="2" spans="1:10" ht="11.25" customHeight="1" x14ac:dyDescent="0.25">
      <c r="A2" s="138" t="s">
        <v>510</v>
      </c>
      <c r="B2" s="139"/>
      <c r="C2" s="139"/>
      <c r="D2" s="139"/>
      <c r="E2" s="139"/>
      <c r="F2" s="139"/>
      <c r="G2" s="48" t="s">
        <v>2</v>
      </c>
      <c r="H2" s="42" t="str">
        <f>'Notas a los Edos Financieros'!D2</f>
        <v>Trimestral</v>
      </c>
      <c r="I2" s="4"/>
      <c r="J2" s="4"/>
    </row>
    <row r="3" spans="1:10" ht="11.25" customHeight="1" x14ac:dyDescent="0.25">
      <c r="A3" s="138" t="str">
        <f>'Notas a los Edos Financieros'!A3</f>
        <v>Del 01 de Enero al 31 de Marzo de 2024</v>
      </c>
      <c r="B3" s="139"/>
      <c r="C3" s="139"/>
      <c r="D3" s="139"/>
      <c r="E3" s="139"/>
      <c r="F3" s="139"/>
      <c r="G3" s="48" t="s">
        <v>4</v>
      </c>
      <c r="H3" s="42">
        <f>'Notas a los Edos Financieros'!D3</f>
        <v>1</v>
      </c>
      <c r="I3" s="4"/>
      <c r="J3" s="4"/>
    </row>
    <row r="4" spans="1:10" ht="11.25" customHeight="1" x14ac:dyDescent="0.25">
      <c r="A4" s="138" t="s">
        <v>5</v>
      </c>
      <c r="B4" s="139"/>
      <c r="C4" s="139"/>
      <c r="D4" s="139"/>
      <c r="E4" s="139"/>
      <c r="F4" s="139"/>
      <c r="G4" s="48"/>
      <c r="H4" s="42"/>
      <c r="I4" s="4"/>
      <c r="J4" s="4"/>
    </row>
    <row r="5" spans="1:10" ht="9.75" customHeight="1" x14ac:dyDescent="0.25">
      <c r="A5" s="44" t="s">
        <v>68</v>
      </c>
      <c r="B5" s="45"/>
      <c r="C5" s="45"/>
      <c r="D5" s="45"/>
      <c r="E5" s="45"/>
      <c r="F5" s="45"/>
      <c r="G5" s="45"/>
      <c r="H5" s="45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53" t="s">
        <v>70</v>
      </c>
      <c r="B8" s="53" t="s">
        <v>482</v>
      </c>
      <c r="C8" s="54" t="s">
        <v>511</v>
      </c>
      <c r="D8" s="54" t="s">
        <v>512</v>
      </c>
      <c r="E8" s="54" t="s">
        <v>513</v>
      </c>
      <c r="F8" s="54" t="s">
        <v>514</v>
      </c>
      <c r="G8" s="54" t="s">
        <v>515</v>
      </c>
      <c r="H8" s="54" t="s">
        <v>516</v>
      </c>
      <c r="I8" s="54" t="s">
        <v>517</v>
      </c>
      <c r="J8" s="54" t="s">
        <v>518</v>
      </c>
    </row>
    <row r="9" spans="1:10" ht="9.75" customHeight="1" x14ac:dyDescent="0.25">
      <c r="A9" s="14">
        <v>7000</v>
      </c>
      <c r="B9" s="15" t="s">
        <v>519</v>
      </c>
      <c r="C9" s="70">
        <f>+SUM(C10:C35)</f>
        <v>0</v>
      </c>
      <c r="D9" s="70">
        <f>+SUM(D10:D35)</f>
        <v>22018500</v>
      </c>
      <c r="E9" s="70">
        <f>+SUM(E10:E35)</f>
        <v>22018500</v>
      </c>
      <c r="F9" s="70">
        <f t="shared" ref="F9" si="0">+SUM(F10:F35)</f>
        <v>0</v>
      </c>
      <c r="G9" s="16"/>
      <c r="H9" s="16"/>
      <c r="I9" s="16"/>
      <c r="J9" s="16"/>
    </row>
    <row r="10" spans="1:10" ht="9.75" customHeight="1" x14ac:dyDescent="0.25">
      <c r="A10" s="4">
        <v>7110</v>
      </c>
      <c r="B10" s="18" t="s">
        <v>515</v>
      </c>
      <c r="C10" s="61">
        <v>0</v>
      </c>
      <c r="D10" s="61">
        <v>0</v>
      </c>
      <c r="E10" s="61">
        <v>0</v>
      </c>
      <c r="F10" s="61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18" t="s">
        <v>520</v>
      </c>
      <c r="C11" s="61">
        <v>0</v>
      </c>
      <c r="D11" s="61">
        <v>0</v>
      </c>
      <c r="E11" s="61">
        <v>0</v>
      </c>
      <c r="F11" s="61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18" t="s">
        <v>521</v>
      </c>
      <c r="C12" s="61">
        <v>0</v>
      </c>
      <c r="D12" s="61">
        <v>0</v>
      </c>
      <c r="E12" s="61">
        <v>0</v>
      </c>
      <c r="F12" s="61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18" t="s">
        <v>522</v>
      </c>
      <c r="C13" s="61">
        <v>0</v>
      </c>
      <c r="D13" s="61">
        <v>0</v>
      </c>
      <c r="E13" s="61">
        <v>0</v>
      </c>
      <c r="F13" s="61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18" t="s">
        <v>523</v>
      </c>
      <c r="C14" s="61">
        <v>0</v>
      </c>
      <c r="D14" s="61">
        <v>0</v>
      </c>
      <c r="E14" s="61">
        <v>0</v>
      </c>
      <c r="F14" s="61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18" t="s">
        <v>524</v>
      </c>
      <c r="C15" s="61">
        <v>0</v>
      </c>
      <c r="D15" s="61">
        <v>0</v>
      </c>
      <c r="E15" s="61">
        <v>0</v>
      </c>
      <c r="F15" s="61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18" t="s">
        <v>525</v>
      </c>
      <c r="C16" s="61">
        <v>0</v>
      </c>
      <c r="D16" s="61">
        <v>0</v>
      </c>
      <c r="E16" s="61">
        <v>0</v>
      </c>
      <c r="F16" s="61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18" t="s">
        <v>526</v>
      </c>
      <c r="C17" s="61">
        <v>0</v>
      </c>
      <c r="D17" s="61">
        <v>0</v>
      </c>
      <c r="E17" s="61">
        <v>0</v>
      </c>
      <c r="F17" s="61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18" t="s">
        <v>527</v>
      </c>
      <c r="C18" s="61">
        <v>0</v>
      </c>
      <c r="D18" s="61">
        <v>0</v>
      </c>
      <c r="E18" s="61">
        <v>0</v>
      </c>
      <c r="F18" s="61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18" t="s">
        <v>528</v>
      </c>
      <c r="C19" s="61">
        <v>0</v>
      </c>
      <c r="D19" s="61">
        <v>0</v>
      </c>
      <c r="E19" s="61">
        <v>0</v>
      </c>
      <c r="F19" s="61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18" t="s">
        <v>529</v>
      </c>
      <c r="C20" s="61">
        <v>1405570895.27</v>
      </c>
      <c r="D20" s="61">
        <v>0</v>
      </c>
      <c r="E20" s="61">
        <v>0</v>
      </c>
      <c r="F20" s="61">
        <v>1405570895.27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18" t="s">
        <v>530</v>
      </c>
      <c r="C21" s="61">
        <v>-1405570895.27</v>
      </c>
      <c r="D21" s="61">
        <v>0</v>
      </c>
      <c r="E21" s="61">
        <v>0</v>
      </c>
      <c r="F21" s="61">
        <v>-1405570895.27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18" t="s">
        <v>531</v>
      </c>
      <c r="C22" s="61">
        <v>0</v>
      </c>
      <c r="D22" s="61">
        <v>0</v>
      </c>
      <c r="E22" s="61">
        <v>0</v>
      </c>
      <c r="F22" s="61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18" t="s">
        <v>532</v>
      </c>
      <c r="C23" s="61">
        <v>0</v>
      </c>
      <c r="D23" s="61">
        <v>0</v>
      </c>
      <c r="E23" s="61">
        <v>0</v>
      </c>
      <c r="F23" s="61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18" t="s">
        <v>533</v>
      </c>
      <c r="C24" s="61">
        <v>0</v>
      </c>
      <c r="D24" s="61">
        <v>0</v>
      </c>
      <c r="E24" s="61">
        <v>0</v>
      </c>
      <c r="F24" s="61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18" t="s">
        <v>534</v>
      </c>
      <c r="C25" s="61">
        <v>0</v>
      </c>
      <c r="D25" s="61">
        <v>0</v>
      </c>
      <c r="E25" s="61">
        <v>0</v>
      </c>
      <c r="F25" s="61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18" t="s">
        <v>535</v>
      </c>
      <c r="C26" s="61">
        <v>0</v>
      </c>
      <c r="D26" s="61">
        <v>0</v>
      </c>
      <c r="E26" s="61">
        <v>0</v>
      </c>
      <c r="F26" s="61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18" t="s">
        <v>536</v>
      </c>
      <c r="C27" s="61">
        <v>0</v>
      </c>
      <c r="D27" s="61">
        <v>0</v>
      </c>
      <c r="E27" s="61">
        <v>0</v>
      </c>
      <c r="F27" s="61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18" t="s">
        <v>537</v>
      </c>
      <c r="C28" s="61">
        <v>0</v>
      </c>
      <c r="D28" s="61">
        <v>0</v>
      </c>
      <c r="E28" s="61">
        <v>0</v>
      </c>
      <c r="F28" s="61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18" t="s">
        <v>538</v>
      </c>
      <c r="C29" s="61">
        <v>0</v>
      </c>
      <c r="D29" s="61">
        <v>0</v>
      </c>
      <c r="E29" s="61">
        <v>0</v>
      </c>
      <c r="F29" s="61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18" t="s">
        <v>539</v>
      </c>
      <c r="C30" s="61">
        <v>0</v>
      </c>
      <c r="D30" s="61">
        <v>0</v>
      </c>
      <c r="E30" s="61">
        <v>0</v>
      </c>
      <c r="F30" s="61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18" t="s">
        <v>540</v>
      </c>
      <c r="C31" s="61">
        <v>0</v>
      </c>
      <c r="D31" s="61">
        <v>0</v>
      </c>
      <c r="E31" s="61">
        <v>0</v>
      </c>
      <c r="F31" s="61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18" t="s">
        <v>541</v>
      </c>
      <c r="C32" s="61">
        <v>0</v>
      </c>
      <c r="D32" s="61">
        <v>0</v>
      </c>
      <c r="E32" s="61">
        <v>0</v>
      </c>
      <c r="F32" s="61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18" t="s">
        <v>542</v>
      </c>
      <c r="C33" s="61">
        <v>0</v>
      </c>
      <c r="D33" s="61">
        <v>0</v>
      </c>
      <c r="E33" s="61">
        <v>0</v>
      </c>
      <c r="F33" s="61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18" t="s">
        <v>543</v>
      </c>
      <c r="C34" s="61">
        <v>82184408.930000007</v>
      </c>
      <c r="D34" s="61">
        <v>22018500</v>
      </c>
      <c r="E34" s="61">
        <v>0</v>
      </c>
      <c r="F34" s="61">
        <v>104202908.93000001</v>
      </c>
      <c r="G34" s="112"/>
      <c r="H34" s="4"/>
      <c r="I34" s="4"/>
      <c r="J34" s="4"/>
    </row>
    <row r="35" spans="1:10" ht="9.75" customHeight="1" x14ac:dyDescent="0.25">
      <c r="A35" s="4">
        <v>7640</v>
      </c>
      <c r="B35" s="18" t="s">
        <v>544</v>
      </c>
      <c r="C35" s="61">
        <v>-82184408.930000007</v>
      </c>
      <c r="D35" s="61">
        <v>0</v>
      </c>
      <c r="E35" s="61">
        <v>22018500</v>
      </c>
      <c r="F35" s="61">
        <v>-104202908.93000001</v>
      </c>
      <c r="G35" s="112"/>
      <c r="H35" s="4"/>
      <c r="I35" s="4"/>
      <c r="J35" s="4"/>
    </row>
    <row r="36" spans="1:10" ht="9.75" customHeight="1" x14ac:dyDescent="0.25">
      <c r="A36" s="4"/>
      <c r="B36" s="4"/>
      <c r="C36" s="13"/>
      <c r="D36" s="13"/>
      <c r="E36" s="13"/>
      <c r="F36" s="13"/>
      <c r="G36" s="4"/>
      <c r="H36" s="4"/>
      <c r="I36" s="4"/>
      <c r="J36" s="4"/>
    </row>
    <row r="37" spans="1:10" ht="9.75" customHeight="1" x14ac:dyDescent="0.25">
      <c r="A37" s="14">
        <v>8000</v>
      </c>
      <c r="B37" s="15" t="s">
        <v>545</v>
      </c>
      <c r="C37" s="16"/>
      <c r="D37" s="16"/>
      <c r="E37" s="16"/>
      <c r="F37" s="16"/>
      <c r="G37" s="16"/>
      <c r="H37" s="16"/>
      <c r="I37" s="16"/>
      <c r="J37" s="16"/>
    </row>
    <row r="38" spans="1:10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 x14ac:dyDescent="0.25">
      <c r="A39" s="4"/>
      <c r="B39" s="155" t="s">
        <v>546</v>
      </c>
      <c r="C39" s="156"/>
      <c r="D39" s="4"/>
      <c r="E39" s="4"/>
      <c r="F39" s="4"/>
      <c r="G39" s="4"/>
      <c r="H39" s="4"/>
      <c r="I39" s="4"/>
      <c r="J39" s="4"/>
    </row>
    <row r="40" spans="1:10" ht="9.75" customHeight="1" x14ac:dyDescent="0.25">
      <c r="A40" s="4"/>
      <c r="B40" s="33" t="s">
        <v>482</v>
      </c>
      <c r="C40" s="34">
        <v>2024</v>
      </c>
      <c r="D40" s="4"/>
      <c r="E40" s="4"/>
      <c r="F40" s="4"/>
      <c r="G40" s="4"/>
      <c r="H40" s="4"/>
      <c r="I40" s="4"/>
      <c r="J40" s="4"/>
    </row>
    <row r="41" spans="1:10" ht="9.75" customHeight="1" x14ac:dyDescent="0.25">
      <c r="A41" s="4">
        <v>8110</v>
      </c>
      <c r="B41" s="35" t="s">
        <v>547</v>
      </c>
      <c r="C41" s="113">
        <v>2868748369.1500001</v>
      </c>
      <c r="D41" s="4"/>
      <c r="E41" s="4"/>
      <c r="F41" s="4"/>
      <c r="G41" s="4"/>
      <c r="H41" s="4"/>
      <c r="I41" s="4"/>
      <c r="J41" s="4"/>
    </row>
    <row r="42" spans="1:10" ht="9.75" customHeight="1" x14ac:dyDescent="0.25">
      <c r="A42" s="4">
        <v>8120</v>
      </c>
      <c r="B42" s="35" t="s">
        <v>548</v>
      </c>
      <c r="C42" s="113">
        <v>79291910.069999993</v>
      </c>
      <c r="D42" s="4"/>
      <c r="E42" s="4"/>
      <c r="F42" s="4"/>
      <c r="G42" s="4"/>
      <c r="H42" s="4"/>
      <c r="I42" s="4"/>
      <c r="J42" s="4"/>
    </row>
    <row r="43" spans="1:10" ht="9.75" customHeight="1" x14ac:dyDescent="0.25">
      <c r="A43" s="4">
        <v>8130</v>
      </c>
      <c r="B43" s="35" t="s">
        <v>549</v>
      </c>
      <c r="C43" s="113">
        <v>672023032.23000002</v>
      </c>
      <c r="D43" s="4"/>
      <c r="E43" s="4"/>
      <c r="F43" s="4"/>
      <c r="G43" s="4"/>
      <c r="H43" s="4"/>
      <c r="I43" s="4"/>
      <c r="J43" s="4"/>
    </row>
    <row r="44" spans="1:10" ht="9.75" customHeight="1" x14ac:dyDescent="0.25">
      <c r="A44" s="4">
        <v>8140</v>
      </c>
      <c r="B44" s="35" t="s">
        <v>550</v>
      </c>
      <c r="C44" s="113">
        <v>707823985.88</v>
      </c>
      <c r="D44" s="4"/>
      <c r="E44" s="4"/>
      <c r="F44" s="4"/>
      <c r="G44" s="4"/>
      <c r="H44" s="4"/>
      <c r="I44" s="4"/>
      <c r="J44" s="4"/>
    </row>
    <row r="45" spans="1:10" ht="9.75" customHeight="1" x14ac:dyDescent="0.25">
      <c r="A45" s="4">
        <v>8150</v>
      </c>
      <c r="B45" s="36" t="s">
        <v>551</v>
      </c>
      <c r="C45" s="114">
        <v>14287037.699999999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 x14ac:dyDescent="0.25">
      <c r="A48" s="4"/>
      <c r="B48" s="155" t="s">
        <v>552</v>
      </c>
      <c r="C48" s="156"/>
      <c r="D48" s="4"/>
      <c r="E48" s="4"/>
      <c r="F48" s="4"/>
      <c r="G48" s="4"/>
      <c r="H48" s="4"/>
      <c r="I48" s="4"/>
      <c r="J48" s="4"/>
    </row>
    <row r="49" spans="1:3" ht="9.75" customHeight="1" x14ac:dyDescent="0.25">
      <c r="A49" s="4"/>
      <c r="B49" s="33" t="s">
        <v>482</v>
      </c>
      <c r="C49" s="34">
        <v>2024</v>
      </c>
    </row>
    <row r="50" spans="1:3" ht="9.75" customHeight="1" x14ac:dyDescent="0.25">
      <c r="A50" s="4">
        <v>8210</v>
      </c>
      <c r="B50" s="35" t="s">
        <v>553</v>
      </c>
      <c r="C50" s="115">
        <v>-4477811248.9300003</v>
      </c>
    </row>
    <row r="51" spans="1:3" ht="9.75" customHeight="1" x14ac:dyDescent="0.25">
      <c r="A51" s="4">
        <v>8220</v>
      </c>
      <c r="B51" s="35" t="s">
        <v>554</v>
      </c>
      <c r="C51" s="115">
        <v>2824684610.7800002</v>
      </c>
    </row>
    <row r="52" spans="1:3" ht="9.75" customHeight="1" x14ac:dyDescent="0.25">
      <c r="A52" s="4">
        <v>8230</v>
      </c>
      <c r="B52" s="35" t="s">
        <v>555</v>
      </c>
      <c r="C52" s="115">
        <v>-3590522190.6399999</v>
      </c>
    </row>
    <row r="53" spans="1:3" ht="9.75" customHeight="1" x14ac:dyDescent="0.25">
      <c r="A53" s="4">
        <v>8240</v>
      </c>
      <c r="B53" s="35" t="s">
        <v>556</v>
      </c>
      <c r="C53" s="115">
        <v>1067576600.02</v>
      </c>
    </row>
    <row r="54" spans="1:3" ht="9.75" customHeight="1" x14ac:dyDescent="0.25">
      <c r="A54" s="4">
        <v>8250</v>
      </c>
      <c r="B54" s="35" t="s">
        <v>557</v>
      </c>
      <c r="C54" s="115">
        <v>805891510.90999997</v>
      </c>
    </row>
    <row r="55" spans="1:3" ht="9.75" customHeight="1" x14ac:dyDescent="0.25">
      <c r="A55" s="4">
        <v>8260</v>
      </c>
      <c r="B55" s="35" t="s">
        <v>558</v>
      </c>
      <c r="C55" s="115">
        <v>851244606.72000003</v>
      </c>
    </row>
    <row r="56" spans="1:3" ht="9.75" customHeight="1" x14ac:dyDescent="0.25">
      <c r="A56" s="4">
        <v>8270</v>
      </c>
      <c r="B56" s="36" t="s">
        <v>559</v>
      </c>
      <c r="C56" s="116">
        <v>28283286.609999999</v>
      </c>
    </row>
    <row r="57" spans="1:3" ht="9.75" customHeight="1" x14ac:dyDescent="0.25">
      <c r="A57" s="4"/>
      <c r="B57" s="4"/>
      <c r="C57" s="4"/>
    </row>
    <row r="58" spans="1:3" ht="9.75" customHeight="1" x14ac:dyDescent="0.25">
      <c r="A58" s="4"/>
      <c r="B58" s="4"/>
      <c r="C58" s="4"/>
    </row>
    <row r="59" spans="1:3" ht="9.75" customHeight="1" x14ac:dyDescent="0.25">
      <c r="A59" s="4"/>
      <c r="B59" s="4" t="s">
        <v>66</v>
      </c>
      <c r="C59" s="4"/>
    </row>
  </sheetData>
  <mergeCells count="6">
    <mergeCell ref="B48:C48"/>
    <mergeCell ref="A1:F1"/>
    <mergeCell ref="A2:F2"/>
    <mergeCell ref="A3:F3"/>
    <mergeCell ref="A4:F4"/>
    <mergeCell ref="B39:C39"/>
  </mergeCells>
  <pageMargins left="0.31496062992125984" right="0.31496062992125984" top="0.31496062992125984" bottom="0.31496062992125984" header="0" footer="0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Estefany Merced Nunez Lopez</cp:lastModifiedBy>
  <cp:revision/>
  <cp:lastPrinted>2024-04-26T22:04:49Z</cp:lastPrinted>
  <dcterms:created xsi:type="dcterms:W3CDTF">2024-04-09T21:57:28Z</dcterms:created>
  <dcterms:modified xsi:type="dcterms:W3CDTF">2024-04-30T14:21:30Z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